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6794E5DD-6A21-4AA5-A393-35BB866F40B3}" xr6:coauthVersionLast="45" xr6:coauthVersionMax="45" xr10:uidLastSave="{00000000-0000-0000-0000-000000000000}"/>
  <bookViews>
    <workbookView xWindow="-120" yWindow="-120" windowWidth="29040" windowHeight="15840" xr2:uid="{BB37A4AB-DC8C-43D8-BB42-3A6441EEAFFB}"/>
  </bookViews>
  <sheets>
    <sheet name="Станич.19(20)" sheetId="1" r:id="rId1"/>
  </sheets>
  <definedNames>
    <definedName name="_xlnm.Print_Area" localSheetId="0">'Станич.19(20)'!$A$1:$W$121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5" i="1" l="1"/>
  <c r="U90" i="1"/>
  <c r="U91" i="1" s="1"/>
  <c r="U96" i="1" s="1"/>
  <c r="T85" i="1"/>
  <c r="U79" i="1"/>
  <c r="U70" i="1"/>
  <c r="W70" i="1" s="1"/>
  <c r="U65" i="1"/>
  <c r="W65" i="1" s="1"/>
  <c r="U43" i="1"/>
  <c r="AX40" i="1"/>
  <c r="AY40" i="1" s="1"/>
  <c r="AW40" i="1"/>
  <c r="AU40" i="1"/>
  <c r="AR40" i="1"/>
  <c r="Q37" i="1"/>
  <c r="Q36" i="1"/>
  <c r="Q35" i="1"/>
  <c r="Q34" i="1"/>
  <c r="O33" i="1"/>
  <c r="L33" i="1"/>
  <c r="J33" i="1"/>
  <c r="Q33" i="1" s="1"/>
  <c r="Q32" i="1"/>
  <c r="Q31" i="1"/>
  <c r="Q30" i="1"/>
  <c r="Q29" i="1"/>
  <c r="Q28" i="1"/>
  <c r="Q27" i="1"/>
  <c r="Q26" i="1"/>
  <c r="Q23" i="1"/>
  <c r="Q22" i="1"/>
  <c r="Q21" i="1" s="1"/>
  <c r="O21" i="1"/>
  <c r="O24" i="1" s="1"/>
  <c r="L21" i="1"/>
  <c r="J21" i="1"/>
  <c r="G9" i="1"/>
  <c r="Q81" i="1" s="1"/>
  <c r="Q65" i="1" l="1"/>
  <c r="Q79" i="1"/>
  <c r="W81" i="1"/>
  <c r="W43" i="1"/>
  <c r="Q55" i="1"/>
  <c r="U55" i="1" s="1"/>
  <c r="W55" i="1" s="1"/>
  <c r="Q76" i="1"/>
  <c r="U76" i="1" s="1"/>
  <c r="W76" i="1" s="1"/>
  <c r="Q83" i="1"/>
  <c r="Q48" i="1"/>
  <c r="U48" i="1" s="1"/>
  <c r="W48" i="1" s="1"/>
  <c r="Q74" i="1"/>
  <c r="U74" i="1" s="1"/>
  <c r="W74" i="1" s="1"/>
  <c r="W79" i="1"/>
  <c r="W83" i="1"/>
  <c r="Q43" i="1"/>
  <c r="Q70" i="1"/>
  <c r="Q85" i="1" l="1"/>
  <c r="W85" i="1"/>
  <c r="U85" i="1"/>
  <c r="U87" i="1" s="1"/>
</calcChain>
</file>

<file path=xl/sharedStrings.xml><?xml version="1.0" encoding="utf-8"?>
<sst xmlns="http://schemas.openxmlformats.org/spreadsheetml/2006/main" count="113" uniqueCount="104">
  <si>
    <t>МУЖРЭП №5</t>
  </si>
  <si>
    <t>Лицевой счет по начислению и расходованию денежных средств</t>
  </si>
  <si>
    <t>период</t>
  </si>
  <si>
    <t>по</t>
  </si>
  <si>
    <t>Станичная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</si>
  <si>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</si>
  <si>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</si>
  <si>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</si>
  <si>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</si>
  <si>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</si>
  <si>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</si>
  <si>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</si>
  <si>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</si>
  <si>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и/отопл., водоотведение, электоснабжение, водогрейные 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</si>
  <si>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</si>
  <si>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</si>
  <si>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</si>
  <si>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</si>
  <si>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</si>
  <si>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</si>
  <si>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хвс-0, э.э-0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</si>
  <si>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</si>
  <si>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</si>
  <si>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</si>
  <si>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</si>
  <si>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</si>
  <si>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</si>
  <si>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</si>
  <si>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</si>
  <si>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</si>
  <si>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</si>
  <si>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</si>
  <si>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</si>
  <si>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</si>
  <si>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</si>
  <si>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</si>
  <si>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</si>
  <si>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</si>
  <si>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</si>
  <si>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</si>
  <si>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</si>
  <si>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тех.диагностир.газ.оборудования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</si>
  <si>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</si>
  <si>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</si>
  <si>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</si>
  <si>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</si>
  <si>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</si>
  <si>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ГВС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</si>
  <si>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</si>
  <si>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</si>
  <si>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</si>
  <si>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</si>
  <si>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</si>
  <si>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</si>
  <si>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</si>
  <si>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</si>
  <si>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</si>
  <si>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</si>
  <si>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</si>
  <si>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</si>
  <si>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</si>
  <si>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</si>
  <si>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</si>
  <si>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Выписка Росреестра акт 127 от 01.06.2020</t>
  </si>
  <si>
    <t>Ремонт внутридом.территории(асфальт) ООО МДС акт№269 от 13.08.20(смета, акт от 11.08.20)</t>
  </si>
  <si>
    <r>
      <t xml:space="preserve">Аварийное обслуживание  систем отопления, ГВС,ХВС,В/О,электроснабжения МКД </t>
    </r>
    <r>
      <rPr>
        <i/>
        <sz val="10"/>
        <rFont val="Times New Roman"/>
        <family val="1"/>
        <charset val="204"/>
      </rPr>
      <t>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</si>
  <si>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</si>
  <si>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>Обследование инжинерных сетей хвс,гвс,отопления,водоотведенияя</t>
  </si>
  <si>
    <t xml:space="preserve">Выезд на обследование гвс </t>
  </si>
  <si>
    <t xml:space="preserve">Выезд на обследование канализации  </t>
  </si>
  <si>
    <t>3</t>
  </si>
  <si>
    <t>Техническое обслуживание инженерных сетей электроснабжения МКД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</si>
  <si>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</si>
  <si>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</si>
  <si>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</si>
  <si>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</si>
  <si>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</si>
  <si>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</si>
  <si>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замена ламп накаливания</t>
  </si>
  <si>
    <t>4</t>
  </si>
  <si>
    <t>Поверка и прочистка дымоходов, вентканалов ИП Моисеенко</t>
  </si>
  <si>
    <t>акт№5 от 03.02.20</t>
  </si>
  <si>
    <t>акт№22от 06.07.20</t>
  </si>
  <si>
    <t>5</t>
  </si>
  <si>
    <t>ТО внутридомовых и наружних газопроводов  по договору "Ставропольгоргаз"</t>
  </si>
  <si>
    <t>акт В757 от 27.10.2020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</si>
  <si>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</si>
  <si>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</si>
  <si>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</si>
  <si>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</si>
  <si>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</si>
  <si>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</si>
  <si>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</si>
  <si>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</si>
  <si>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 минус одн хвс, одн э.э)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</si>
  <si>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</si>
  <si>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</si>
  <si>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</si>
  <si>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</si>
  <si>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</si>
  <si>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01.01.2020г.</t>
    </r>
  </si>
  <si>
    <t>Результат</t>
  </si>
  <si>
    <t xml:space="preserve">Экономист:                                         ____________________                   И.В.Семенихина                                                    </t>
  </si>
  <si>
    <t>Старший по дому:                           _____________________                 Н.Г.Назимов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</si>
</sst>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i/>
      <sz val="9"/>
      <name val="Calibri"/>
      <family val="2"/>
      <charset val="204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10"/>
      <name val="Arial"/>
      <family val="2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1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4" fontId="4" fillId="3" borderId="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0" fontId="8" fillId="3" borderId="0" xfId="0" applyFont="1" applyFill="1" applyAlignment="1">
      <alignment horizontal="right" wrapText="1"/>
    </xf>
    <xf numFmtId="0" fontId="8" fillId="3" borderId="0" xfId="0" applyFont="1" applyFill="1" applyAlignment="1">
      <alignment horizontal="left" wrapText="1"/>
    </xf>
    <xf numFmtId="0" fontId="4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1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5" fillId="3" borderId="5" xfId="0" applyNumberFormat="1" applyFont="1" applyFill="1" applyBorder="1" applyAlignment="1">
      <alignment horizontal="center" wrapText="1"/>
    </xf>
    <xf numFmtId="2" fontId="15" fillId="3" borderId="5" xfId="0" applyNumberFormat="1" applyFont="1" applyFill="1" applyBorder="1" applyAlignment="1">
      <alignment horizontal="center"/>
    </xf>
    <xf numFmtId="2" fontId="15" fillId="3" borderId="8" xfId="0" applyNumberFormat="1" applyFont="1" applyFill="1" applyBorder="1" applyAlignment="1">
      <alignment horizontal="center"/>
    </xf>
    <xf numFmtId="2" fontId="15" fillId="3" borderId="22" xfId="0" applyNumberFormat="1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165" fontId="15" fillId="3" borderId="0" xfId="0" applyNumberFormat="1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0" fontId="16" fillId="0" borderId="0" xfId="0" applyFont="1"/>
    <xf numFmtId="0" fontId="17" fillId="4" borderId="16" xfId="0" applyFont="1" applyFill="1" applyBorder="1" applyAlignment="1">
      <alignment horizontal="center"/>
    </xf>
    <xf numFmtId="4" fontId="19" fillId="4" borderId="23" xfId="0" applyNumberFormat="1" applyFont="1" applyFill="1" applyBorder="1" applyAlignment="1">
      <alignment horizontal="center"/>
    </xf>
    <xf numFmtId="4" fontId="19" fillId="4" borderId="22" xfId="0" applyNumberFormat="1" applyFont="1" applyFill="1" applyBorder="1" applyAlignment="1">
      <alignment horizontal="center"/>
    </xf>
    <xf numFmtId="4" fontId="19" fillId="4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3" borderId="8" xfId="0" applyFont="1" applyFill="1" applyBorder="1" applyAlignment="1">
      <alignment horizontal="left"/>
    </xf>
    <xf numFmtId="0" fontId="15" fillId="3" borderId="22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2" fontId="15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5" fontId="22" fillId="3" borderId="0" xfId="0" applyNumberFormat="1" applyFont="1" applyFill="1" applyAlignment="1">
      <alignment horizontal="center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4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7" borderId="24" xfId="1" applyFont="1" applyFill="1" applyBorder="1" applyAlignment="1">
      <alignment horizontal="center" vertical="center"/>
    </xf>
    <xf numFmtId="0" fontId="23" fillId="7" borderId="25" xfId="1" applyFont="1" applyFill="1" applyBorder="1" applyAlignment="1">
      <alignment horizontal="center" wrapText="1"/>
    </xf>
    <xf numFmtId="0" fontId="23" fillId="7" borderId="26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textRotation="90" wrapText="1"/>
    </xf>
    <xf numFmtId="0" fontId="24" fillId="3" borderId="2" xfId="0" applyFont="1" applyFill="1" applyBorder="1"/>
    <xf numFmtId="0" fontId="24" fillId="3" borderId="3" xfId="0" applyFont="1" applyFill="1" applyBorder="1"/>
    <xf numFmtId="0" fontId="24" fillId="3" borderId="4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3" fillId="7" borderId="24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vertical="center"/>
    </xf>
    <xf numFmtId="0" fontId="23" fillId="7" borderId="26" xfId="1" applyFont="1" applyFill="1" applyBorder="1" applyAlignment="1">
      <alignment horizontal="center" wrapText="1"/>
    </xf>
    <xf numFmtId="0" fontId="23" fillId="7" borderId="26" xfId="1" applyFont="1" applyFill="1" applyBorder="1" applyAlignment="1">
      <alignment horizontal="center" textRotation="90" wrapText="1"/>
    </xf>
    <xf numFmtId="0" fontId="25" fillId="3" borderId="2" xfId="0" applyFont="1" applyFill="1" applyBorder="1"/>
    <xf numFmtId="0" fontId="25" fillId="3" borderId="3" xfId="0" applyFont="1" applyFill="1" applyBorder="1"/>
    <xf numFmtId="0" fontId="25" fillId="3" borderId="4" xfId="0" applyFont="1" applyFill="1" applyBorder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7" borderId="24" xfId="1" applyNumberFormat="1" applyFont="1" applyFill="1" applyBorder="1" applyAlignment="1">
      <alignment horizontal="left"/>
    </xf>
    <xf numFmtId="0" fontId="19" fillId="7" borderId="24" xfId="1" applyFont="1" applyFill="1" applyBorder="1" applyAlignment="1">
      <alignment horizontal="left" wrapText="1"/>
    </xf>
    <xf numFmtId="4" fontId="17" fillId="7" borderId="26" xfId="1" applyNumberFormat="1" applyFont="1" applyFill="1" applyBorder="1" applyAlignment="1">
      <alignment horizontal="center"/>
    </xf>
    <xf numFmtId="2" fontId="26" fillId="7" borderId="24" xfId="1" applyNumberFormat="1" applyFont="1" applyFill="1" applyBorder="1" applyAlignment="1">
      <alignment horizontal="center"/>
    </xf>
    <xf numFmtId="4" fontId="27" fillId="7" borderId="26" xfId="1" applyNumberFormat="1" applyFont="1" applyFill="1" applyBorder="1" applyAlignment="1">
      <alignment horizontal="center"/>
    </xf>
    <xf numFmtId="2" fontId="28" fillId="7" borderId="24" xfId="1" applyNumberFormat="1" applyFont="1" applyFill="1" applyBorder="1" applyAlignment="1">
      <alignment horizontal="center"/>
    </xf>
    <xf numFmtId="2" fontId="29" fillId="7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3" fillId="7" borderId="0" xfId="1" applyNumberFormat="1" applyFont="1" applyFill="1" applyAlignment="1">
      <alignment horizontal="left"/>
    </xf>
    <xf numFmtId="0" fontId="19" fillId="7" borderId="0" xfId="1" applyFont="1" applyFill="1" applyAlignment="1">
      <alignment horizontal="left" wrapText="1"/>
    </xf>
    <xf numFmtId="4" fontId="17" fillId="7" borderId="0" xfId="1" applyNumberFormat="1" applyFont="1" applyFill="1" applyAlignment="1">
      <alignment horizontal="center"/>
    </xf>
    <xf numFmtId="2" fontId="26" fillId="7" borderId="0" xfId="1" applyNumberFormat="1" applyFont="1" applyFill="1" applyAlignment="1">
      <alignment horizontal="center"/>
    </xf>
    <xf numFmtId="4" fontId="27" fillId="7" borderId="0" xfId="1" applyNumberFormat="1" applyFont="1" applyFill="1" applyAlignment="1">
      <alignment horizontal="center"/>
    </xf>
    <xf numFmtId="2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166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/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0" fontId="32" fillId="3" borderId="35" xfId="0" applyFont="1" applyFill="1" applyBorder="1"/>
    <xf numFmtId="0" fontId="32" fillId="3" borderId="31" xfId="0" applyFont="1" applyFill="1" applyBorder="1"/>
    <xf numFmtId="0" fontId="32" fillId="3" borderId="36" xfId="0" applyFont="1" applyFill="1" applyBorder="1"/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166" fontId="30" fillId="3" borderId="16" xfId="0" applyNumberFormat="1" applyFont="1" applyFill="1" applyBorder="1" applyAlignment="1">
      <alignment horizont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2" fontId="33" fillId="3" borderId="35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36" xfId="0" applyFont="1" applyFill="1" applyBorder="1" applyAlignment="1">
      <alignment horizontal="left" vertical="center" wrapText="1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49" fontId="34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1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0" fontId="32" fillId="3" borderId="35" xfId="0" applyFont="1" applyFill="1" applyBorder="1"/>
    <xf numFmtId="0" fontId="32" fillId="3" borderId="31" xfId="0" applyFont="1" applyFill="1" applyBorder="1"/>
    <xf numFmtId="0" fontId="32" fillId="3" borderId="36" xfId="0" applyFont="1" applyFill="1" applyBorder="1"/>
    <xf numFmtId="0" fontId="36" fillId="3" borderId="35" xfId="0" applyFont="1" applyFill="1" applyBorder="1" applyAlignment="1">
      <alignment horizontal="left"/>
    </xf>
    <xf numFmtId="0" fontId="36" fillId="3" borderId="31" xfId="0" applyFont="1" applyFill="1" applyBorder="1" applyAlignment="1">
      <alignment horizontal="left"/>
    </xf>
    <xf numFmtId="0" fontId="36" fillId="3" borderId="36" xfId="0" applyFont="1" applyFill="1" applyBorder="1" applyAlignment="1">
      <alignment horizontal="left"/>
    </xf>
    <xf numFmtId="0" fontId="30" fillId="3" borderId="16" xfId="0" applyFont="1" applyFill="1" applyBorder="1"/>
    <xf numFmtId="4" fontId="30" fillId="3" borderId="1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/>
    <xf numFmtId="0" fontId="30" fillId="3" borderId="31" xfId="0" applyFont="1" applyFill="1" applyBorder="1"/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164" fontId="30" fillId="3" borderId="16" xfId="0" applyNumberFormat="1" applyFont="1" applyFill="1" applyBorder="1" applyAlignment="1">
      <alignment horizontal="center"/>
    </xf>
    <xf numFmtId="164" fontId="30" fillId="3" borderId="35" xfId="0" applyNumberFormat="1" applyFont="1" applyFill="1" applyBorder="1" applyAlignment="1">
      <alignment horizontal="center"/>
    </xf>
    <xf numFmtId="164" fontId="30" fillId="3" borderId="31" xfId="0" applyNumberFormat="1" applyFont="1" applyFill="1" applyBorder="1" applyAlignment="1">
      <alignment horizontal="center"/>
    </xf>
    <xf numFmtId="164" fontId="30" fillId="3" borderId="36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165" fontId="30" fillId="3" borderId="16" xfId="0" applyNumberFormat="1" applyFont="1" applyFill="1" applyBorder="1" applyAlignment="1">
      <alignment horizontal="center"/>
    </xf>
    <xf numFmtId="165" fontId="30" fillId="3" borderId="35" xfId="0" applyNumberFormat="1" applyFont="1" applyFill="1" applyBorder="1" applyAlignment="1">
      <alignment horizontal="center"/>
    </xf>
    <xf numFmtId="165" fontId="30" fillId="3" borderId="31" xfId="0" applyNumberFormat="1" applyFont="1" applyFill="1" applyBorder="1" applyAlignment="1">
      <alignment horizontal="center"/>
    </xf>
    <xf numFmtId="165" fontId="30" fillId="3" borderId="3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4" fontId="39" fillId="4" borderId="16" xfId="0" applyNumberFormat="1" applyFont="1" applyFill="1" applyBorder="1" applyAlignment="1">
      <alignment horizontal="center"/>
    </xf>
    <xf numFmtId="0" fontId="39" fillId="4" borderId="16" xfId="0" applyFont="1" applyFill="1" applyBorder="1" applyAlignment="1">
      <alignment horizontal="center"/>
    </xf>
    <xf numFmtId="2" fontId="40" fillId="4" borderId="16" xfId="0" applyNumberFormat="1" applyFont="1" applyFill="1" applyBorder="1" applyAlignment="1">
      <alignment horizontal="center"/>
    </xf>
    <xf numFmtId="2" fontId="19" fillId="4" borderId="39" xfId="0" applyNumberFormat="1" applyFont="1" applyFill="1" applyBorder="1" applyAlignment="1">
      <alignment horizontal="center"/>
    </xf>
    <xf numFmtId="2" fontId="19" fillId="4" borderId="40" xfId="0" applyNumberFormat="1" applyFont="1" applyFill="1" applyBorder="1" applyAlignment="1">
      <alignment horizontal="center"/>
    </xf>
    <xf numFmtId="2" fontId="30" fillId="4" borderId="16" xfId="0" applyNumberFormat="1" applyFont="1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4" fontId="39" fillId="3" borderId="0" xfId="0" applyNumberFormat="1" applyFont="1" applyFill="1" applyAlignment="1">
      <alignment horizontal="center"/>
    </xf>
    <xf numFmtId="0" fontId="39" fillId="3" borderId="0" xfId="0" applyFont="1" applyFill="1" applyAlignment="1">
      <alignment horizontal="center"/>
    </xf>
    <xf numFmtId="2" fontId="40" fillId="3" borderId="0" xfId="0" applyNumberFormat="1" applyFont="1" applyFill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0" fontId="42" fillId="3" borderId="42" xfId="0" applyFont="1" applyFill="1" applyBorder="1" applyAlignment="1">
      <alignment horizontal="center" vertical="center"/>
    </xf>
    <xf numFmtId="0" fontId="42" fillId="3" borderId="43" xfId="0" applyFont="1" applyFill="1" applyBorder="1" applyAlignment="1">
      <alignment horizontal="center" vertical="center"/>
    </xf>
    <xf numFmtId="0" fontId="42" fillId="3" borderId="44" xfId="0" applyFont="1" applyFill="1" applyBorder="1" applyAlignment="1">
      <alignment horizontal="center" vertical="center"/>
    </xf>
    <xf numFmtId="2" fontId="43" fillId="3" borderId="0" xfId="0" applyNumberFormat="1" applyFont="1" applyFill="1" applyAlignment="1">
      <alignment horizontal="center"/>
    </xf>
    <xf numFmtId="0" fontId="34" fillId="4" borderId="42" xfId="0" applyFont="1" applyFill="1" applyBorder="1" applyAlignment="1">
      <alignment horizontal="left"/>
    </xf>
    <xf numFmtId="0" fontId="34" fillId="4" borderId="43" xfId="0" applyFont="1" applyFill="1" applyBorder="1" applyAlignment="1">
      <alignment horizontal="left"/>
    </xf>
    <xf numFmtId="0" fontId="34" fillId="4" borderId="44" xfId="0" applyFont="1" applyFill="1" applyBorder="1" applyAlignment="1">
      <alignment horizontal="left"/>
    </xf>
    <xf numFmtId="2" fontId="34" fillId="4" borderId="43" xfId="0" applyNumberFormat="1" applyFont="1" applyFill="1" applyBorder="1" applyAlignment="1">
      <alignment horizontal="center" wrapText="1"/>
    </xf>
    <xf numFmtId="4" fontId="44" fillId="4" borderId="42" xfId="0" applyNumberFormat="1" applyFont="1" applyFill="1" applyBorder="1" applyAlignment="1">
      <alignment horizontal="center"/>
    </xf>
    <xf numFmtId="4" fontId="44" fillId="4" borderId="44" xfId="0" applyNumberFormat="1" applyFont="1" applyFill="1" applyBorder="1" applyAlignment="1">
      <alignment horizontal="center"/>
    </xf>
    <xf numFmtId="0" fontId="45" fillId="4" borderId="42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left"/>
    </xf>
    <xf numFmtId="0" fontId="45" fillId="4" borderId="44" xfId="0" applyFont="1" applyFill="1" applyBorder="1" applyAlignment="1">
      <alignment horizontal="left"/>
    </xf>
    <xf numFmtId="2" fontId="45" fillId="4" borderId="43" xfId="0" applyNumberFormat="1" applyFont="1" applyFill="1" applyBorder="1" applyAlignment="1">
      <alignment horizontal="center" wrapText="1"/>
    </xf>
    <xf numFmtId="2" fontId="46" fillId="3" borderId="0" xfId="0" applyNumberFormat="1" applyFont="1" applyFill="1" applyAlignment="1">
      <alignment horizontal="center"/>
    </xf>
    <xf numFmtId="0" fontId="45" fillId="4" borderId="45" xfId="0" applyFont="1" applyFill="1" applyBorder="1" applyAlignment="1">
      <alignment horizontal="left"/>
    </xf>
    <xf numFmtId="0" fontId="45" fillId="4" borderId="46" xfId="0" applyFont="1" applyFill="1" applyBorder="1" applyAlignment="1">
      <alignment horizontal="left"/>
    </xf>
    <xf numFmtId="0" fontId="45" fillId="4" borderId="47" xfId="0" applyFont="1" applyFill="1" applyBorder="1" applyAlignment="1">
      <alignment horizontal="left"/>
    </xf>
    <xf numFmtId="2" fontId="45" fillId="4" borderId="48" xfId="0" applyNumberFormat="1" applyFont="1" applyFill="1" applyBorder="1" applyAlignment="1">
      <alignment horizontal="center" wrapText="1"/>
    </xf>
    <xf numFmtId="4" fontId="47" fillId="4" borderId="49" xfId="0" applyNumberFormat="1" applyFont="1" applyFill="1" applyBorder="1" applyAlignment="1">
      <alignment horizontal="center"/>
    </xf>
    <xf numFmtId="0" fontId="47" fillId="4" borderId="50" xfId="0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4" fontId="32" fillId="3" borderId="35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165" fontId="32" fillId="3" borderId="16" xfId="0" applyNumberFormat="1" applyFont="1" applyFill="1" applyBorder="1" applyAlignment="1">
      <alignment horizontal="center"/>
    </xf>
    <xf numFmtId="0" fontId="49" fillId="4" borderId="51" xfId="0" applyFont="1" applyFill="1" applyBorder="1" applyAlignment="1">
      <alignment horizontal="left"/>
    </xf>
    <xf numFmtId="0" fontId="49" fillId="4" borderId="52" xfId="0" applyFont="1" applyFill="1" applyBorder="1" applyAlignment="1">
      <alignment horizontal="left"/>
    </xf>
    <xf numFmtId="0" fontId="49" fillId="4" borderId="53" xfId="0" applyFont="1" applyFill="1" applyBorder="1" applyAlignment="1">
      <alignment horizontal="left"/>
    </xf>
    <xf numFmtId="2" fontId="49" fillId="4" borderId="54" xfId="0" applyNumberFormat="1" applyFont="1" applyFill="1" applyBorder="1" applyAlignment="1">
      <alignment horizontal="center" wrapText="1"/>
    </xf>
    <xf numFmtId="4" fontId="44" fillId="4" borderId="55" xfId="0" applyNumberFormat="1" applyFont="1" applyFill="1" applyBorder="1" applyAlignment="1">
      <alignment horizontal="center"/>
    </xf>
    <xf numFmtId="4" fontId="44" fillId="4" borderId="56" xfId="0" applyNumberFormat="1" applyFont="1" applyFill="1" applyBorder="1" applyAlignment="1">
      <alignment horizontal="center"/>
    </xf>
    <xf numFmtId="0" fontId="45" fillId="4" borderId="49" xfId="0" applyFont="1" applyFill="1" applyBorder="1" applyAlignment="1">
      <alignment horizontal="left"/>
    </xf>
    <xf numFmtId="0" fontId="45" fillId="4" borderId="48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left"/>
    </xf>
    <xf numFmtId="2" fontId="45" fillId="4" borderId="0" xfId="0" applyNumberFormat="1" applyFont="1" applyFill="1" applyAlignment="1">
      <alignment horizontal="center" wrapText="1"/>
    </xf>
    <xf numFmtId="4" fontId="44" fillId="4" borderId="57" xfId="0" applyNumberFormat="1" applyFont="1" applyFill="1" applyBorder="1" applyAlignment="1">
      <alignment horizontal="center"/>
    </xf>
    <xf numFmtId="4" fontId="44" fillId="4" borderId="58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2" fontId="32" fillId="3" borderId="0" xfId="0" applyNumberFormat="1" applyFont="1" applyFill="1" applyAlignment="1">
      <alignment horizontal="center"/>
    </xf>
    <xf numFmtId="2" fontId="32" fillId="3" borderId="0" xfId="0" applyNumberFormat="1" applyFont="1" applyFill="1" applyAlignment="1">
      <alignment horizontal="center"/>
    </xf>
    <xf numFmtId="4" fontId="32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/>
    </xf>
    <xf numFmtId="4" fontId="19" fillId="3" borderId="0" xfId="0" applyNumberFormat="1" applyFont="1" applyFill="1" applyAlignment="1">
      <alignment horizontal="center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3" fontId="30" fillId="3" borderId="0" xfId="0" applyNumberFormat="1" applyFont="1" applyFill="1" applyAlignment="1">
      <alignment horizontal="center"/>
    </xf>
    <xf numFmtId="3" fontId="30" fillId="3" borderId="0" xfId="0" applyNumberFormat="1" applyFont="1" applyFill="1" applyAlignment="1">
      <alignment horizontal="center"/>
    </xf>
    <xf numFmtId="4" fontId="30" fillId="3" borderId="0" xfId="0" applyNumberFormat="1" applyFont="1" applyFill="1" applyAlignment="1">
      <alignment horizontal="center"/>
    </xf>
    <xf numFmtId="165" fontId="30" fillId="3" borderId="0" xfId="0" applyNumberFormat="1" applyFont="1" applyFill="1" applyAlignment="1">
      <alignment horizontal="center"/>
    </xf>
    <xf numFmtId="165" fontId="30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2" fontId="30" fillId="3" borderId="0" xfId="0" applyNumberFormat="1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165" fontId="23" fillId="3" borderId="0" xfId="0" applyNumberFormat="1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0" fontId="50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4" fontId="5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34" fillId="3" borderId="0" xfId="0" applyFont="1" applyFill="1" applyAlignment="1">
      <alignment horizontal="left"/>
    </xf>
    <xf numFmtId="4" fontId="44" fillId="3" borderId="0" xfId="0" applyNumberFormat="1" applyFont="1" applyFill="1" applyAlignment="1">
      <alignment horizontal="center"/>
    </xf>
    <xf numFmtId="0" fontId="45" fillId="3" borderId="0" xfId="0" applyFont="1" applyFill="1" applyAlignment="1">
      <alignment horizontal="left"/>
    </xf>
    <xf numFmtId="0" fontId="45" fillId="3" borderId="0" xfId="0" applyFont="1" applyFill="1" applyAlignment="1">
      <alignment horizontal="center"/>
    </xf>
    <xf numFmtId="0" fontId="48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4" fontId="2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37" fillId="3" borderId="0" xfId="0" applyFont="1" applyFill="1" applyAlignment="1">
      <alignment horizontal="center"/>
    </xf>
    <xf numFmtId="0" fontId="4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E0D89250-4A8C-429F-8798-282B9E4CE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37386-996E-48BC-90ED-D43C90786A74}">
  <sheetPr>
    <tabColor theme="6"/>
  </sheetPr>
  <dimension ref="B2:AY121"/>
  <sheetViews>
    <sheetView tabSelected="1" topLeftCell="A67" workbookViewId="0">
      <selection activeCell="B88" sqref="B88:V88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16" customWidth="1"/>
    <col min="18" max="18" width="2.5703125" style="416" customWidth="1"/>
    <col min="19" max="19" width="9.140625" style="416"/>
    <col min="20" max="20" width="7.5703125" style="416" customWidth="1"/>
    <col min="21" max="22" width="9.140625" style="416"/>
    <col min="23" max="23" width="8.7109375" style="416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13"/>
      <c r="R6" s="13"/>
      <c r="S6" s="13"/>
      <c r="T6" s="13"/>
      <c r="U6" s="13"/>
      <c r="V6" s="13"/>
      <c r="W6" s="10"/>
    </row>
    <row r="7" spans="2:23" x14ac:dyDescent="0.25">
      <c r="B7" s="12"/>
      <c r="C7" s="9" t="s">
        <v>2</v>
      </c>
      <c r="D7" s="9"/>
      <c r="E7" s="9"/>
      <c r="F7" s="14">
        <v>43831</v>
      </c>
      <c r="G7" s="15"/>
      <c r="H7" s="14">
        <v>44196</v>
      </c>
      <c r="I7" s="15"/>
      <c r="J7" s="15"/>
      <c r="K7" s="15"/>
      <c r="L7" s="16" t="s">
        <v>3</v>
      </c>
      <c r="M7" s="17" t="s">
        <v>4</v>
      </c>
      <c r="N7" s="18"/>
      <c r="O7" s="18"/>
      <c r="P7" s="18"/>
      <c r="Q7" s="18"/>
      <c r="R7" s="18"/>
      <c r="S7" s="19"/>
      <c r="T7" s="20"/>
      <c r="U7" s="20">
        <v>19</v>
      </c>
      <c r="V7" s="13"/>
      <c r="W7" s="10"/>
    </row>
    <row r="8" spans="2:23" x14ac:dyDescent="0.25">
      <c r="B8" s="21"/>
      <c r="C8" s="5"/>
      <c r="D8" s="5"/>
      <c r="E8" s="6"/>
      <c r="F8" s="6"/>
      <c r="G8" s="6"/>
      <c r="H8" s="22"/>
      <c r="I8" s="22"/>
      <c r="J8" s="22"/>
      <c r="K8" s="22"/>
      <c r="L8" s="22"/>
      <c r="M8" s="22"/>
      <c r="N8" s="22"/>
      <c r="O8" s="22"/>
      <c r="P8" s="22"/>
      <c r="Q8" s="23"/>
      <c r="R8" s="23"/>
      <c r="S8" s="23"/>
      <c r="T8" s="13"/>
      <c r="U8" s="10"/>
      <c r="V8" s="10"/>
      <c r="W8" s="10"/>
    </row>
    <row r="9" spans="2:23" x14ac:dyDescent="0.25">
      <c r="B9" s="24" t="s">
        <v>5</v>
      </c>
      <c r="C9" s="24"/>
      <c r="D9" s="24"/>
      <c r="E9" s="24"/>
      <c r="F9" s="24"/>
      <c r="G9" s="25">
        <f>G10+G11</f>
        <v>808.6</v>
      </c>
      <c r="H9" s="26"/>
      <c r="I9" s="27" t="s">
        <v>6</v>
      </c>
      <c r="J9" s="27"/>
      <c r="K9" s="27"/>
      <c r="L9" s="28">
        <v>1</v>
      </c>
      <c r="M9" s="26"/>
      <c r="N9" s="29" t="s">
        <v>7</v>
      </c>
      <c r="O9" s="29"/>
      <c r="P9" s="29"/>
      <c r="Q9" s="30">
        <v>1917</v>
      </c>
      <c r="R9" s="13"/>
      <c r="S9" s="29" t="s">
        <v>8</v>
      </c>
      <c r="T9" s="29"/>
      <c r="U9" s="29"/>
      <c r="V9" s="29"/>
      <c r="W9" s="29"/>
    </row>
    <row r="10" spans="2:23" x14ac:dyDescent="0.25">
      <c r="B10" s="24" t="s">
        <v>9</v>
      </c>
      <c r="C10" s="24"/>
      <c r="D10" s="24"/>
      <c r="E10" s="24"/>
      <c r="F10" s="24"/>
      <c r="G10" s="25">
        <v>808.6</v>
      </c>
      <c r="H10" s="26"/>
      <c r="I10" s="29" t="s">
        <v>10</v>
      </c>
      <c r="J10" s="29"/>
      <c r="K10" s="29"/>
      <c r="L10" s="28">
        <v>1</v>
      </c>
      <c r="M10" s="21"/>
      <c r="N10" s="31" t="s">
        <v>11</v>
      </c>
      <c r="O10" s="31"/>
      <c r="P10" s="32" t="s">
        <v>12</v>
      </c>
      <c r="Q10" s="32"/>
      <c r="R10" s="13"/>
      <c r="S10" s="33" t="s">
        <v>13</v>
      </c>
      <c r="T10" s="33"/>
      <c r="U10" s="33"/>
      <c r="V10" s="33"/>
      <c r="W10" s="33"/>
    </row>
    <row r="11" spans="2:23" x14ac:dyDescent="0.25">
      <c r="B11" s="24" t="s">
        <v>14</v>
      </c>
      <c r="C11" s="24"/>
      <c r="D11" s="24"/>
      <c r="E11" s="24"/>
      <c r="F11" s="24"/>
      <c r="G11" s="34">
        <v>0</v>
      </c>
      <c r="H11" s="26"/>
      <c r="I11" s="29" t="s">
        <v>15</v>
      </c>
      <c r="J11" s="29"/>
      <c r="K11" s="29"/>
      <c r="L11" s="35">
        <v>0</v>
      </c>
      <c r="M11" s="21"/>
      <c r="N11" s="29" t="s">
        <v>16</v>
      </c>
      <c r="O11" s="29"/>
      <c r="P11" s="29"/>
      <c r="Q11" s="36">
        <v>1149.3</v>
      </c>
      <c r="R11" s="13"/>
      <c r="S11" s="33"/>
      <c r="T11" s="33"/>
      <c r="U11" s="33"/>
      <c r="V11" s="33"/>
      <c r="W11" s="33"/>
    </row>
    <row r="12" spans="2:23" x14ac:dyDescent="0.25">
      <c r="B12" s="24" t="s">
        <v>17</v>
      </c>
      <c r="C12" s="24"/>
      <c r="D12" s="24"/>
      <c r="E12" s="24"/>
      <c r="F12" s="24"/>
      <c r="G12" s="34">
        <v>0</v>
      </c>
      <c r="H12" s="26"/>
      <c r="I12" s="29" t="s">
        <v>18</v>
      </c>
      <c r="J12" s="29"/>
      <c r="K12" s="29"/>
      <c r="L12" s="35">
        <v>24</v>
      </c>
      <c r="M12" s="26"/>
      <c r="N12" s="27" t="s">
        <v>19</v>
      </c>
      <c r="O12" s="27"/>
      <c r="P12" s="27"/>
      <c r="Q12" s="37" t="s">
        <v>20</v>
      </c>
      <c r="R12" s="23"/>
      <c r="S12" s="33"/>
      <c r="T12" s="33"/>
      <c r="U12" s="33"/>
      <c r="V12" s="33"/>
      <c r="W12" s="33"/>
    </row>
    <row r="13" spans="2:23" x14ac:dyDescent="0.25">
      <c r="B13" s="24" t="s">
        <v>21</v>
      </c>
      <c r="C13" s="24"/>
      <c r="D13" s="24"/>
      <c r="E13" s="24"/>
      <c r="F13" s="24"/>
      <c r="G13" s="34">
        <v>0</v>
      </c>
      <c r="H13" s="26"/>
      <c r="I13" s="29" t="s">
        <v>22</v>
      </c>
      <c r="J13" s="29"/>
      <c r="K13" s="29"/>
      <c r="L13" s="38">
        <v>50</v>
      </c>
      <c r="M13" s="26"/>
      <c r="N13" s="27"/>
      <c r="O13" s="27"/>
      <c r="P13" s="27"/>
      <c r="Q13" s="39"/>
      <c r="R13" s="23"/>
      <c r="S13" s="29" t="s">
        <v>23</v>
      </c>
      <c r="T13" s="29"/>
      <c r="U13" s="29"/>
      <c r="V13" s="40" t="s">
        <v>24</v>
      </c>
      <c r="W13" s="40"/>
    </row>
    <row r="14" spans="2:23" x14ac:dyDescent="0.25">
      <c r="B14" s="41"/>
      <c r="C14" s="5"/>
      <c r="D14" s="5"/>
      <c r="E14" s="5"/>
      <c r="F14" s="5"/>
      <c r="G14" s="5"/>
      <c r="H14" s="5"/>
      <c r="I14" s="5"/>
      <c r="J14" s="5"/>
      <c r="K14" s="5"/>
      <c r="L14" s="42"/>
      <c r="M14" s="5"/>
      <c r="N14" s="5"/>
      <c r="O14" s="5"/>
      <c r="P14" s="43"/>
      <c r="Q14" s="23"/>
      <c r="R14" s="23"/>
      <c r="S14" s="23"/>
      <c r="T14" s="13"/>
      <c r="U14" s="44"/>
      <c r="V14" s="44"/>
      <c r="W14" s="10"/>
    </row>
    <row r="15" spans="2:23" x14ac:dyDescent="0.25">
      <c r="B15" s="45" t="s">
        <v>25</v>
      </c>
      <c r="C15" s="45"/>
      <c r="D15" s="45"/>
      <c r="E15" s="45"/>
      <c r="F15" s="45"/>
      <c r="G15" s="45"/>
      <c r="H15" s="46">
        <v>10</v>
      </c>
      <c r="I15" s="47"/>
      <c r="J15" s="5"/>
      <c r="K15" s="5"/>
      <c r="L15" s="5"/>
      <c r="M15" s="5"/>
      <c r="N15" s="5"/>
      <c r="O15" s="5"/>
      <c r="P15" s="5"/>
      <c r="Q15" s="23"/>
      <c r="R15" s="23"/>
      <c r="S15" s="23"/>
      <c r="T15" s="13"/>
      <c r="U15" s="23"/>
      <c r="V15" s="23"/>
      <c r="W15" s="10"/>
    </row>
    <row r="16" spans="2:23" x14ac:dyDescent="0.25">
      <c r="B16" s="48"/>
      <c r="C16" s="2"/>
      <c r="D16" s="2"/>
      <c r="E16" s="2"/>
      <c r="F16" s="2"/>
      <c r="G16" s="2"/>
      <c r="H16" s="49"/>
      <c r="I16" s="49"/>
      <c r="J16" s="49"/>
      <c r="K16" s="49"/>
      <c r="L16" s="49"/>
      <c r="M16" s="49"/>
      <c r="N16" s="49"/>
      <c r="O16" s="49"/>
      <c r="P16" s="49"/>
      <c r="Q16" s="50"/>
      <c r="R16" s="50"/>
      <c r="S16" s="50"/>
      <c r="T16" s="51"/>
      <c r="U16" s="52"/>
      <c r="V16" s="52"/>
      <c r="W16" s="4"/>
    </row>
    <row r="17" spans="2:23" x14ac:dyDescent="0.25">
      <c r="B17" s="53" t="s">
        <v>26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>
        <v>33490.550000000003</v>
      </c>
      <c r="Q17" s="55"/>
      <c r="R17" s="55"/>
      <c r="S17" s="56"/>
      <c r="T17" s="57"/>
      <c r="U17" s="52"/>
      <c r="V17" s="52"/>
      <c r="W17" s="4"/>
    </row>
    <row r="18" spans="2:23" x14ac:dyDescent="0.25">
      <c r="B18" s="58" t="s">
        <v>27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  <c r="Q18" s="60"/>
      <c r="R18" s="60"/>
      <c r="S18" s="61"/>
      <c r="T18" s="57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8.5" customHeight="1" x14ac:dyDescent="0.25">
      <c r="B20" s="62" t="s">
        <v>28</v>
      </c>
      <c r="C20" s="62"/>
      <c r="D20" s="62"/>
      <c r="E20" s="62"/>
      <c r="F20" s="62"/>
      <c r="G20" s="62"/>
      <c r="H20" s="62"/>
      <c r="I20" s="62"/>
      <c r="J20" s="63" t="s">
        <v>29</v>
      </c>
      <c r="K20" s="63"/>
      <c r="L20" s="63" t="s">
        <v>30</v>
      </c>
      <c r="M20" s="63"/>
      <c r="N20" s="63"/>
      <c r="O20" s="64" t="s">
        <v>31</v>
      </c>
      <c r="P20" s="65"/>
      <c r="Q20" s="66" t="s">
        <v>32</v>
      </c>
      <c r="R20" s="67"/>
      <c r="S20" s="68"/>
      <c r="T20" s="69"/>
      <c r="U20" s="4"/>
      <c r="V20" s="4"/>
      <c r="W20" s="4"/>
    </row>
    <row r="21" spans="2:23" x14ac:dyDescent="0.25">
      <c r="B21" s="70" t="s">
        <v>33</v>
      </c>
      <c r="C21" s="70"/>
      <c r="D21" s="70"/>
      <c r="E21" s="70"/>
      <c r="F21" s="70"/>
      <c r="G21" s="70"/>
      <c r="H21" s="70"/>
      <c r="I21" s="70"/>
      <c r="J21" s="71">
        <f>J22+J23</f>
        <v>18123.96</v>
      </c>
      <c r="K21" s="71"/>
      <c r="L21" s="72">
        <f>L22</f>
        <v>97202</v>
      </c>
      <c r="M21" s="72"/>
      <c r="N21" s="72"/>
      <c r="O21" s="73">
        <f>O22+O23</f>
        <v>88509.28</v>
      </c>
      <c r="P21" s="73"/>
      <c r="Q21" s="74">
        <f>Q22+Q23</f>
        <v>26816.679999999993</v>
      </c>
      <c r="R21" s="75"/>
      <c r="S21" s="76"/>
      <c r="T21" s="77"/>
      <c r="U21" s="78"/>
      <c r="V21" s="78"/>
      <c r="W21" s="78"/>
    </row>
    <row r="22" spans="2:23" x14ac:dyDescent="0.25">
      <c r="B22" s="79" t="s">
        <v>33</v>
      </c>
      <c r="C22" s="79"/>
      <c r="D22" s="79"/>
      <c r="E22" s="79"/>
      <c r="F22" s="79"/>
      <c r="G22" s="79"/>
      <c r="H22" s="79"/>
      <c r="I22" s="79"/>
      <c r="J22" s="80">
        <v>18123.96</v>
      </c>
      <c r="K22" s="80"/>
      <c r="L22" s="81">
        <v>97202</v>
      </c>
      <c r="M22" s="81"/>
      <c r="N22" s="81"/>
      <c r="O22" s="82">
        <v>88509.28</v>
      </c>
      <c r="P22" s="82"/>
      <c r="Q22" s="83">
        <f>J22+L22-O22</f>
        <v>26816.679999999993</v>
      </c>
      <c r="R22" s="84"/>
      <c r="S22" s="85"/>
      <c r="T22" s="86"/>
      <c r="U22" s="10"/>
      <c r="V22" s="10"/>
      <c r="W22" s="10"/>
    </row>
    <row r="23" spans="2:23" s="88" customFormat="1" x14ac:dyDescent="0.25">
      <c r="B23" s="70" t="s">
        <v>34</v>
      </c>
      <c r="C23" s="70"/>
      <c r="D23" s="70"/>
      <c r="E23" s="70"/>
      <c r="F23" s="70"/>
      <c r="G23" s="70"/>
      <c r="H23" s="70"/>
      <c r="I23" s="70"/>
      <c r="J23" s="71">
        <v>0</v>
      </c>
      <c r="K23" s="71"/>
      <c r="L23" s="72">
        <v>0</v>
      </c>
      <c r="M23" s="72"/>
      <c r="N23" s="72"/>
      <c r="O23" s="73">
        <v>0</v>
      </c>
      <c r="P23" s="73"/>
      <c r="Q23" s="74">
        <f>J23+L23-O23</f>
        <v>0</v>
      </c>
      <c r="R23" s="75"/>
      <c r="S23" s="76"/>
      <c r="T23" s="87"/>
      <c r="U23" s="78"/>
      <c r="V23" s="78"/>
      <c r="W23" s="78"/>
    </row>
    <row r="24" spans="2:23" x14ac:dyDescent="0.25">
      <c r="B24" s="89" t="s">
        <v>35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0">
        <f>P17+O21</f>
        <v>121999.83</v>
      </c>
      <c r="P24" s="91"/>
      <c r="Q24" s="91"/>
      <c r="R24" s="91"/>
      <c r="S24" s="92"/>
      <c r="T24" s="93"/>
      <c r="U24" s="10"/>
      <c r="V24" s="10"/>
      <c r="W24" s="10"/>
    </row>
    <row r="25" spans="2:23" x14ac:dyDescent="0.25">
      <c r="B25" s="5"/>
      <c r="C25" s="94" t="s">
        <v>36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10"/>
      <c r="R25" s="10"/>
      <c r="S25" s="10"/>
      <c r="T25" s="10"/>
      <c r="U25" s="10"/>
      <c r="V25" s="10"/>
      <c r="W25" s="10"/>
    </row>
    <row r="26" spans="2:23" x14ac:dyDescent="0.25">
      <c r="B26" s="95" t="s">
        <v>37</v>
      </c>
      <c r="C26" s="96"/>
      <c r="D26" s="96"/>
      <c r="E26" s="96"/>
      <c r="F26" s="96"/>
      <c r="G26" s="96"/>
      <c r="H26" s="96"/>
      <c r="I26" s="97"/>
      <c r="J26" s="98">
        <v>0</v>
      </c>
      <c r="K26" s="98"/>
      <c r="L26" s="99">
        <v>0</v>
      </c>
      <c r="M26" s="99"/>
      <c r="N26" s="99"/>
      <c r="O26" s="100">
        <v>0</v>
      </c>
      <c r="P26" s="100"/>
      <c r="Q26" s="101">
        <f>J26+L26-O26</f>
        <v>0</v>
      </c>
      <c r="R26" s="102"/>
      <c r="S26" s="103"/>
      <c r="T26" s="104"/>
      <c r="U26" s="105"/>
      <c r="V26" s="105"/>
      <c r="W26" s="105"/>
    </row>
    <row r="27" spans="2:23" x14ac:dyDescent="0.25">
      <c r="B27" s="95" t="s">
        <v>38</v>
      </c>
      <c r="C27" s="96"/>
      <c r="D27" s="96"/>
      <c r="E27" s="96"/>
      <c r="F27" s="96"/>
      <c r="G27" s="96"/>
      <c r="H27" s="96"/>
      <c r="I27" s="97"/>
      <c r="J27" s="98">
        <v>0</v>
      </c>
      <c r="K27" s="98"/>
      <c r="L27" s="99">
        <v>0</v>
      </c>
      <c r="M27" s="99"/>
      <c r="N27" s="99"/>
      <c r="O27" s="100">
        <v>0</v>
      </c>
      <c r="P27" s="100"/>
      <c r="Q27" s="101">
        <f t="shared" ref="Q27:Q37" si="0">J27+L27-O27</f>
        <v>0</v>
      </c>
      <c r="R27" s="102"/>
      <c r="S27" s="103"/>
      <c r="T27" s="104"/>
      <c r="U27" s="105"/>
      <c r="V27" s="105"/>
      <c r="W27" s="105"/>
    </row>
    <row r="28" spans="2:23" x14ac:dyDescent="0.25">
      <c r="B28" s="95" t="s">
        <v>39</v>
      </c>
      <c r="C28" s="96"/>
      <c r="D28" s="96"/>
      <c r="E28" s="96"/>
      <c r="F28" s="96"/>
      <c r="G28" s="96"/>
      <c r="H28" s="96"/>
      <c r="I28" s="97"/>
      <c r="J28" s="106">
        <v>0</v>
      </c>
      <c r="K28" s="106"/>
      <c r="L28" s="99">
        <v>0</v>
      </c>
      <c r="M28" s="99"/>
      <c r="N28" s="99"/>
      <c r="O28" s="100">
        <v>0</v>
      </c>
      <c r="P28" s="100"/>
      <c r="Q28" s="101">
        <f t="shared" si="0"/>
        <v>0</v>
      </c>
      <c r="R28" s="102"/>
      <c r="S28" s="103"/>
      <c r="T28" s="86"/>
      <c r="U28" s="105"/>
      <c r="V28" s="105"/>
      <c r="W28" s="105"/>
    </row>
    <row r="29" spans="2:23" x14ac:dyDescent="0.25">
      <c r="B29" s="95" t="s">
        <v>40</v>
      </c>
      <c r="C29" s="96"/>
      <c r="D29" s="96"/>
      <c r="E29" s="96"/>
      <c r="F29" s="96"/>
      <c r="G29" s="96"/>
      <c r="H29" s="96"/>
      <c r="I29" s="97"/>
      <c r="J29" s="106">
        <v>0</v>
      </c>
      <c r="K29" s="106"/>
      <c r="L29" s="99">
        <v>0</v>
      </c>
      <c r="M29" s="99"/>
      <c r="N29" s="99"/>
      <c r="O29" s="100">
        <v>0</v>
      </c>
      <c r="P29" s="100"/>
      <c r="Q29" s="101">
        <f t="shared" si="0"/>
        <v>0</v>
      </c>
      <c r="R29" s="102"/>
      <c r="S29" s="103"/>
      <c r="T29" s="86"/>
      <c r="U29" s="105"/>
      <c r="V29" s="105"/>
      <c r="W29" s="105"/>
    </row>
    <row r="30" spans="2:23" x14ac:dyDescent="0.25">
      <c r="B30" s="95" t="s">
        <v>41</v>
      </c>
      <c r="C30" s="96"/>
      <c r="D30" s="96"/>
      <c r="E30" s="96"/>
      <c r="F30" s="96"/>
      <c r="G30" s="96"/>
      <c r="H30" s="96"/>
      <c r="I30" s="97"/>
      <c r="J30" s="83">
        <v>-13.64</v>
      </c>
      <c r="K30" s="85"/>
      <c r="L30" s="98">
        <v>0</v>
      </c>
      <c r="M30" s="107"/>
      <c r="N30" s="108"/>
      <c r="O30" s="101">
        <v>0</v>
      </c>
      <c r="P30" s="103"/>
      <c r="Q30" s="101">
        <f>J30+L30-O30</f>
        <v>-13.64</v>
      </c>
      <c r="R30" s="102"/>
      <c r="S30" s="103"/>
      <c r="T30" s="86"/>
      <c r="U30" s="105"/>
      <c r="V30" s="105"/>
      <c r="W30" s="105"/>
    </row>
    <row r="31" spans="2:23" x14ac:dyDescent="0.25">
      <c r="B31" s="109" t="s">
        <v>42</v>
      </c>
      <c r="C31" s="110"/>
      <c r="D31" s="110"/>
      <c r="E31" s="110"/>
      <c r="F31" s="110"/>
      <c r="G31" s="110"/>
      <c r="H31" s="110"/>
      <c r="I31" s="111"/>
      <c r="J31" s="83">
        <v>2059.7800000000002</v>
      </c>
      <c r="K31" s="85"/>
      <c r="L31" s="98">
        <v>0</v>
      </c>
      <c r="M31" s="107"/>
      <c r="N31" s="108"/>
      <c r="O31" s="101">
        <v>1.73</v>
      </c>
      <c r="P31" s="103"/>
      <c r="Q31" s="101">
        <f>J31+L31-O31</f>
        <v>2058.0500000000002</v>
      </c>
      <c r="R31" s="102"/>
      <c r="S31" s="103"/>
      <c r="T31" s="86"/>
      <c r="U31" s="105"/>
      <c r="V31" s="105"/>
      <c r="W31" s="105"/>
    </row>
    <row r="32" spans="2:23" x14ac:dyDescent="0.25">
      <c r="B32" s="95" t="s">
        <v>43</v>
      </c>
      <c r="C32" s="96"/>
      <c r="D32" s="96"/>
      <c r="E32" s="96"/>
      <c r="F32" s="96"/>
      <c r="G32" s="96"/>
      <c r="H32" s="96"/>
      <c r="I32" s="97"/>
      <c r="J32" s="83">
        <v>0</v>
      </c>
      <c r="K32" s="85"/>
      <c r="L32" s="98">
        <v>0</v>
      </c>
      <c r="M32" s="107"/>
      <c r="N32" s="108"/>
      <c r="O32" s="101">
        <v>0</v>
      </c>
      <c r="P32" s="103"/>
      <c r="Q32" s="101">
        <f>J32+L32-O32</f>
        <v>0</v>
      </c>
      <c r="R32" s="102"/>
      <c r="S32" s="103"/>
      <c r="T32" s="86"/>
      <c r="U32" s="105"/>
      <c r="V32" s="105"/>
      <c r="W32" s="105"/>
    </row>
    <row r="33" spans="2:51" x14ac:dyDescent="0.25">
      <c r="B33" s="112" t="s">
        <v>44</v>
      </c>
      <c r="C33" s="113"/>
      <c r="D33" s="113"/>
      <c r="E33" s="113"/>
      <c r="F33" s="113"/>
      <c r="G33" s="113"/>
      <c r="H33" s="113"/>
      <c r="I33" s="114"/>
      <c r="J33" s="115">
        <f>J34+J35+J36+J37</f>
        <v>26894.899999999998</v>
      </c>
      <c r="K33" s="115"/>
      <c r="L33" s="116">
        <f>L34+L35+L36+L37</f>
        <v>0</v>
      </c>
      <c r="M33" s="116"/>
      <c r="N33" s="116"/>
      <c r="O33" s="116">
        <f>O34+O35+O36+O37</f>
        <v>267</v>
      </c>
      <c r="P33" s="116"/>
      <c r="Q33" s="117">
        <f t="shared" si="0"/>
        <v>26627.899999999998</v>
      </c>
      <c r="R33" s="118"/>
      <c r="S33" s="119"/>
      <c r="T33" s="120"/>
      <c r="U33" s="10"/>
      <c r="V33" s="10"/>
      <c r="W33" s="10"/>
    </row>
    <row r="34" spans="2:51" x14ac:dyDescent="0.25">
      <c r="B34" s="121" t="s">
        <v>45</v>
      </c>
      <c r="C34" s="122"/>
      <c r="D34" s="122"/>
      <c r="E34" s="122"/>
      <c r="F34" s="122"/>
      <c r="G34" s="122"/>
      <c r="H34" s="122"/>
      <c r="I34" s="123"/>
      <c r="J34" s="80">
        <v>0</v>
      </c>
      <c r="K34" s="80"/>
      <c r="L34" s="124">
        <v>0</v>
      </c>
      <c r="M34" s="124"/>
      <c r="N34" s="124"/>
      <c r="O34" s="125">
        <v>0</v>
      </c>
      <c r="P34" s="125"/>
      <c r="Q34" s="117">
        <f t="shared" si="0"/>
        <v>0</v>
      </c>
      <c r="R34" s="118"/>
      <c r="S34" s="119"/>
      <c r="T34" s="126"/>
      <c r="U34" s="10"/>
      <c r="V34" s="10"/>
      <c r="W34" s="10"/>
    </row>
    <row r="35" spans="2:51" x14ac:dyDescent="0.25">
      <c r="B35" s="121" t="s">
        <v>46</v>
      </c>
      <c r="C35" s="122"/>
      <c r="D35" s="122"/>
      <c r="E35" s="122"/>
      <c r="F35" s="122"/>
      <c r="G35" s="122"/>
      <c r="H35" s="122"/>
      <c r="I35" s="123"/>
      <c r="J35" s="80">
        <v>25664.85</v>
      </c>
      <c r="K35" s="80"/>
      <c r="L35" s="124">
        <v>0</v>
      </c>
      <c r="M35" s="124"/>
      <c r="N35" s="124"/>
      <c r="O35" s="125">
        <v>267</v>
      </c>
      <c r="P35" s="125"/>
      <c r="Q35" s="117">
        <f t="shared" si="0"/>
        <v>25397.85</v>
      </c>
      <c r="R35" s="118"/>
      <c r="S35" s="119"/>
      <c r="T35" s="127"/>
      <c r="U35" s="10"/>
      <c r="V35" s="10"/>
      <c r="W35" s="10"/>
    </row>
    <row r="36" spans="2:51" x14ac:dyDescent="0.25">
      <c r="B36" s="121" t="s">
        <v>47</v>
      </c>
      <c r="C36" s="122"/>
      <c r="D36" s="122"/>
      <c r="E36" s="122"/>
      <c r="F36" s="122"/>
      <c r="G36" s="122"/>
      <c r="H36" s="122"/>
      <c r="I36" s="123"/>
      <c r="J36" s="80">
        <v>0</v>
      </c>
      <c r="K36" s="80"/>
      <c r="L36" s="124">
        <v>0</v>
      </c>
      <c r="M36" s="124"/>
      <c r="N36" s="124"/>
      <c r="O36" s="125">
        <v>0</v>
      </c>
      <c r="P36" s="125"/>
      <c r="Q36" s="117">
        <f t="shared" si="0"/>
        <v>0</v>
      </c>
      <c r="R36" s="118"/>
      <c r="S36" s="119"/>
      <c r="T36" s="127"/>
      <c r="U36" s="10"/>
      <c r="V36" s="10"/>
      <c r="W36" s="10"/>
    </row>
    <row r="37" spans="2:51" x14ac:dyDescent="0.25">
      <c r="B37" s="128" t="s">
        <v>48</v>
      </c>
      <c r="C37" s="129"/>
      <c r="D37" s="129"/>
      <c r="E37" s="129"/>
      <c r="F37" s="129"/>
      <c r="G37" s="129"/>
      <c r="H37" s="129"/>
      <c r="I37" s="130"/>
      <c r="J37" s="131">
        <v>1230.05</v>
      </c>
      <c r="K37" s="131"/>
      <c r="L37" s="132">
        <v>0</v>
      </c>
      <c r="M37" s="132"/>
      <c r="N37" s="132"/>
      <c r="O37" s="133">
        <v>0</v>
      </c>
      <c r="P37" s="133"/>
      <c r="Q37" s="134">
        <f t="shared" si="0"/>
        <v>1230.05</v>
      </c>
      <c r="R37" s="135"/>
      <c r="S37" s="136"/>
      <c r="T37" s="127"/>
      <c r="U37" s="10"/>
      <c r="V37" s="10"/>
      <c r="W37" s="10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8" t="s">
        <v>49</v>
      </c>
      <c r="AS37" s="138"/>
      <c r="AT37" s="138"/>
      <c r="AU37" s="138"/>
      <c r="AV37" s="138"/>
      <c r="AW37" s="139" t="s">
        <v>50</v>
      </c>
      <c r="AX37" s="139"/>
      <c r="AY37" s="140" t="s">
        <v>51</v>
      </c>
    </row>
    <row r="38" spans="2:51" ht="18" customHeight="1" x14ac:dyDescent="0.25">
      <c r="B38" s="141" t="s">
        <v>52</v>
      </c>
      <c r="C38" s="142"/>
      <c r="D38" s="142"/>
      <c r="E38" s="142"/>
      <c r="F38" s="142"/>
      <c r="G38" s="143"/>
      <c r="H38" s="144"/>
      <c r="I38" s="145"/>
      <c r="J38" s="145"/>
      <c r="K38" s="145"/>
      <c r="L38" s="145"/>
      <c r="M38" s="145"/>
      <c r="N38" s="145"/>
      <c r="O38" s="146"/>
      <c r="P38" s="147"/>
      <c r="Q38" s="148"/>
      <c r="R38" s="148"/>
      <c r="S38" s="148"/>
      <c r="T38" s="146"/>
      <c r="U38" s="149"/>
      <c r="V38" s="149"/>
      <c r="W38" s="14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50" t="s">
        <v>53</v>
      </c>
      <c r="AS38" s="150"/>
      <c r="AT38" s="150"/>
      <c r="AU38" s="150" t="s">
        <v>54</v>
      </c>
      <c r="AV38" s="150"/>
      <c r="AW38" s="151" t="s">
        <v>53</v>
      </c>
      <c r="AX38" s="151" t="s">
        <v>54</v>
      </c>
      <c r="AY38" s="140"/>
    </row>
    <row r="39" spans="2:51" x14ac:dyDescent="0.25">
      <c r="B39" s="14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7"/>
      <c r="Q39" s="146"/>
      <c r="R39" s="149"/>
      <c r="S39" s="147"/>
      <c r="T39" s="146"/>
      <c r="U39" s="149"/>
      <c r="V39" s="149"/>
      <c r="W39" s="147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3"/>
      <c r="AS39" s="153"/>
      <c r="AT39" s="153"/>
      <c r="AU39" s="151"/>
      <c r="AV39" s="151"/>
      <c r="AW39" s="153"/>
      <c r="AX39" s="151"/>
      <c r="AY39" s="154"/>
    </row>
    <row r="40" spans="2:51" ht="15" customHeight="1" x14ac:dyDescent="0.25">
      <c r="B40" s="155" t="s">
        <v>55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7"/>
      <c r="Q40" s="158" t="s">
        <v>56</v>
      </c>
      <c r="R40" s="158"/>
      <c r="S40" s="158"/>
      <c r="T40" s="159"/>
      <c r="U40" s="160" t="s">
        <v>57</v>
      </c>
      <c r="V40" s="158"/>
      <c r="W40" s="159"/>
      <c r="AC40" s="161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3">
        <f>AR139</f>
        <v>0</v>
      </c>
      <c r="AS40" s="163"/>
      <c r="AT40" s="163"/>
      <c r="AU40" s="164">
        <f>AU139</f>
        <v>0</v>
      </c>
      <c r="AV40" s="164"/>
      <c r="AW40" s="165">
        <f>AW139</f>
        <v>0</v>
      </c>
      <c r="AX40" s="166">
        <f>AX139</f>
        <v>0</v>
      </c>
      <c r="AY40" s="167">
        <f>AX40-AU40</f>
        <v>0</v>
      </c>
    </row>
    <row r="41" spans="2:51" ht="26.25" customHeight="1" x14ac:dyDescent="0.25">
      <c r="B41" s="168" t="s">
        <v>58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70"/>
      <c r="Q41" s="171" t="s">
        <v>53</v>
      </c>
      <c r="R41" s="171"/>
      <c r="S41" s="171"/>
      <c r="T41" s="172" t="s">
        <v>59</v>
      </c>
      <c r="U41" s="171" t="s">
        <v>53</v>
      </c>
      <c r="V41" s="171"/>
      <c r="W41" s="173" t="s">
        <v>59</v>
      </c>
      <c r="AC41" s="174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6"/>
      <c r="AS41" s="176"/>
      <c r="AT41" s="176"/>
      <c r="AU41" s="177"/>
      <c r="AV41" s="177"/>
      <c r="AW41" s="178"/>
      <c r="AX41" s="179"/>
      <c r="AY41" s="180"/>
    </row>
    <row r="42" spans="2:51" ht="14.25" customHeight="1" x14ac:dyDescent="0.25">
      <c r="B42" s="181" t="s">
        <v>60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3"/>
      <c r="R42" s="183"/>
      <c r="S42" s="183"/>
      <c r="T42" s="183"/>
      <c r="U42" s="183"/>
      <c r="V42" s="183"/>
      <c r="W42" s="184"/>
      <c r="AC42" s="174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6"/>
      <c r="AS42" s="176"/>
      <c r="AT42" s="176"/>
      <c r="AU42" s="177"/>
      <c r="AV42" s="177"/>
      <c r="AW42" s="178"/>
      <c r="AX42" s="179"/>
      <c r="AY42" s="180"/>
    </row>
    <row r="43" spans="2:51" ht="48.75" customHeight="1" x14ac:dyDescent="0.25">
      <c r="B43" s="185">
        <v>1</v>
      </c>
      <c r="C43" s="186" t="s">
        <v>61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7">
        <f>T43*G9*12</f>
        <v>9606.1679999999997</v>
      </c>
      <c r="R43" s="187"/>
      <c r="S43" s="187"/>
      <c r="T43" s="188">
        <v>0.99</v>
      </c>
      <c r="U43" s="189">
        <f>U45+U46</f>
        <v>17200.75</v>
      </c>
      <c r="V43" s="190"/>
      <c r="W43" s="191">
        <f>U43/G9/12</f>
        <v>1.7726883914584877</v>
      </c>
    </row>
    <row r="44" spans="2:51" x14ac:dyDescent="0.25">
      <c r="B44" s="185"/>
      <c r="C44" s="192" t="s">
        <v>62</v>
      </c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4"/>
      <c r="Q44" s="195"/>
      <c r="R44" s="196"/>
      <c r="S44" s="197"/>
      <c r="T44" s="198"/>
      <c r="U44" s="199"/>
      <c r="V44" s="200"/>
      <c r="W44" s="191"/>
    </row>
    <row r="45" spans="2:51" ht="15.75" customHeight="1" x14ac:dyDescent="0.25">
      <c r="B45" s="185"/>
      <c r="C45" s="201" t="s">
        <v>63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195"/>
      <c r="R45" s="196"/>
      <c r="S45" s="197"/>
      <c r="T45" s="198"/>
      <c r="U45" s="202">
        <v>493.75</v>
      </c>
      <c r="V45" s="203"/>
      <c r="W45" s="191"/>
    </row>
    <row r="46" spans="2:51" ht="26.25" customHeight="1" x14ac:dyDescent="0.25">
      <c r="B46" s="185"/>
      <c r="C46" s="204" t="s">
        <v>64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6"/>
      <c r="Q46" s="207"/>
      <c r="R46" s="208"/>
      <c r="S46" s="209"/>
      <c r="T46" s="198"/>
      <c r="U46" s="202">
        <v>16707</v>
      </c>
      <c r="V46" s="203"/>
      <c r="W46" s="191"/>
    </row>
    <row r="47" spans="2:51" ht="15.75" customHeight="1" x14ac:dyDescent="0.25">
      <c r="B47" s="185"/>
      <c r="C47" s="210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2"/>
      <c r="Q47" s="207"/>
      <c r="R47" s="208"/>
      <c r="S47" s="209"/>
      <c r="T47" s="198"/>
      <c r="U47" s="213"/>
      <c r="V47" s="214"/>
      <c r="W47" s="191"/>
    </row>
    <row r="48" spans="2:51" ht="44.25" customHeight="1" x14ac:dyDescent="0.25">
      <c r="B48" s="185">
        <v>2</v>
      </c>
      <c r="C48" s="215" t="s">
        <v>65</v>
      </c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7"/>
      <c r="Q48" s="199">
        <f>T48*G9*12</f>
        <v>7859.5920000000006</v>
      </c>
      <c r="R48" s="218"/>
      <c r="S48" s="200"/>
      <c r="T48" s="219">
        <v>0.81</v>
      </c>
      <c r="U48" s="199">
        <f>Q48</f>
        <v>7859.5920000000006</v>
      </c>
      <c r="V48" s="200"/>
      <c r="W48" s="219">
        <f>U48/G9/12</f>
        <v>0.81</v>
      </c>
    </row>
    <row r="49" spans="2:23" x14ac:dyDescent="0.25">
      <c r="B49" s="185"/>
      <c r="C49" s="220" t="s">
        <v>62</v>
      </c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2"/>
      <c r="Q49" s="223"/>
      <c r="R49" s="224"/>
      <c r="S49" s="225"/>
      <c r="T49" s="226"/>
      <c r="U49" s="227"/>
      <c r="V49" s="228"/>
      <c r="W49" s="219"/>
    </row>
    <row r="50" spans="2:23" ht="27.75" customHeight="1" x14ac:dyDescent="0.25">
      <c r="B50" s="185"/>
      <c r="C50" s="204" t="s">
        <v>66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6"/>
      <c r="Q50" s="223"/>
      <c r="R50" s="224"/>
      <c r="S50" s="225"/>
      <c r="T50" s="226"/>
      <c r="U50" s="229"/>
      <c r="V50" s="228"/>
      <c r="W50" s="219"/>
    </row>
    <row r="51" spans="2:23" ht="19.5" customHeight="1" x14ac:dyDescent="0.25">
      <c r="B51" s="185"/>
      <c r="C51" s="230" t="s">
        <v>67</v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2"/>
      <c r="Q51" s="223"/>
      <c r="R51" s="224"/>
      <c r="S51" s="225"/>
      <c r="T51" s="226"/>
      <c r="U51" s="229"/>
      <c r="V51" s="228"/>
      <c r="W51" s="219"/>
    </row>
    <row r="52" spans="2:23" ht="17.25" customHeight="1" x14ac:dyDescent="0.25">
      <c r="B52" s="185"/>
      <c r="C52" s="204" t="s">
        <v>68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6"/>
      <c r="Q52" s="223"/>
      <c r="R52" s="224"/>
      <c r="S52" s="225"/>
      <c r="T52" s="226"/>
      <c r="U52" s="229"/>
      <c r="V52" s="228"/>
      <c r="W52" s="219"/>
    </row>
    <row r="53" spans="2:23" ht="13.5" customHeight="1" x14ac:dyDescent="0.25">
      <c r="B53" s="185"/>
      <c r="C53" s="204" t="s">
        <v>69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6"/>
      <c r="Q53" s="223"/>
      <c r="R53" s="224"/>
      <c r="S53" s="225"/>
      <c r="T53" s="226"/>
      <c r="U53" s="229"/>
      <c r="V53" s="228"/>
      <c r="W53" s="219"/>
    </row>
    <row r="54" spans="2:23" ht="13.5" customHeight="1" x14ac:dyDescent="0.25">
      <c r="B54" s="185"/>
      <c r="C54" s="233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5"/>
      <c r="Q54" s="223"/>
      <c r="R54" s="224"/>
      <c r="S54" s="225"/>
      <c r="T54" s="226"/>
      <c r="U54" s="229"/>
      <c r="V54" s="228"/>
      <c r="W54" s="219"/>
    </row>
    <row r="55" spans="2:23" ht="30.75" customHeight="1" x14ac:dyDescent="0.25">
      <c r="B55" s="236" t="s">
        <v>70</v>
      </c>
      <c r="C55" s="237" t="s">
        <v>71</v>
      </c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199">
        <f>T55*G9*12</f>
        <v>8150.6880000000001</v>
      </c>
      <c r="R55" s="218"/>
      <c r="S55" s="200"/>
      <c r="T55" s="219">
        <v>0.84</v>
      </c>
      <c r="U55" s="199">
        <f>Q55</f>
        <v>8150.6880000000001</v>
      </c>
      <c r="V55" s="200"/>
      <c r="W55" s="219">
        <f>U55/G9/12</f>
        <v>0.84</v>
      </c>
    </row>
    <row r="56" spans="2:23" s="88" customFormat="1" hidden="1" x14ac:dyDescent="0.25">
      <c r="B56" s="238"/>
      <c r="C56" s="201" t="s">
        <v>72</v>
      </c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39"/>
      <c r="R56" s="239"/>
      <c r="S56" s="239"/>
      <c r="T56" s="240"/>
      <c r="U56" s="241"/>
      <c r="V56" s="242"/>
      <c r="W56" s="240"/>
    </row>
    <row r="57" spans="2:23" hidden="1" x14ac:dyDescent="0.25">
      <c r="B57" s="238"/>
      <c r="C57" s="201" t="s">
        <v>73</v>
      </c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39"/>
      <c r="R57" s="239"/>
      <c r="S57" s="239"/>
      <c r="T57" s="240"/>
      <c r="U57" s="241"/>
      <c r="V57" s="242"/>
      <c r="W57" s="240"/>
    </row>
    <row r="58" spans="2:23" hidden="1" x14ac:dyDescent="0.25">
      <c r="B58" s="238"/>
      <c r="C58" s="201" t="s">
        <v>73</v>
      </c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39"/>
      <c r="R58" s="239"/>
      <c r="S58" s="239"/>
      <c r="T58" s="240"/>
      <c r="U58" s="241"/>
      <c r="V58" s="242"/>
      <c r="W58" s="240"/>
    </row>
    <row r="59" spans="2:23" hidden="1" x14ac:dyDescent="0.25">
      <c r="B59" s="238"/>
      <c r="C59" s="201" t="s">
        <v>74</v>
      </c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39"/>
      <c r="R59" s="239"/>
      <c r="S59" s="239"/>
      <c r="T59" s="240"/>
      <c r="U59" s="241"/>
      <c r="V59" s="242"/>
      <c r="W59" s="240"/>
    </row>
    <row r="60" spans="2:23" hidden="1" x14ac:dyDescent="0.25">
      <c r="B60" s="238"/>
      <c r="C60" s="201" t="s">
        <v>75</v>
      </c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2"/>
      <c r="R60" s="243"/>
      <c r="S60" s="203"/>
      <c r="T60" s="240"/>
      <c r="U60" s="241"/>
      <c r="V60" s="242"/>
      <c r="W60" s="240"/>
    </row>
    <row r="61" spans="2:23" hidden="1" x14ac:dyDescent="0.25">
      <c r="B61" s="238"/>
      <c r="C61" s="201" t="s">
        <v>76</v>
      </c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2"/>
      <c r="R61" s="243"/>
      <c r="S61" s="203"/>
      <c r="T61" s="240"/>
      <c r="U61" s="241"/>
      <c r="V61" s="242"/>
      <c r="W61" s="240"/>
    </row>
    <row r="62" spans="2:23" x14ac:dyDescent="0.25">
      <c r="B62" s="238"/>
      <c r="C62" s="244" t="s">
        <v>77</v>
      </c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6"/>
      <c r="Q62" s="213"/>
      <c r="R62" s="247"/>
      <c r="S62" s="214"/>
      <c r="T62" s="240"/>
      <c r="U62" s="248"/>
      <c r="V62" s="249"/>
      <c r="W62" s="240"/>
    </row>
    <row r="63" spans="2:23" x14ac:dyDescent="0.25">
      <c r="B63" s="238"/>
      <c r="C63" s="244" t="s">
        <v>78</v>
      </c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6"/>
      <c r="Q63" s="213"/>
      <c r="R63" s="247"/>
      <c r="S63" s="214"/>
      <c r="T63" s="240"/>
      <c r="U63" s="250"/>
      <c r="V63" s="251"/>
      <c r="W63" s="240"/>
    </row>
    <row r="64" spans="2:23" x14ac:dyDescent="0.25">
      <c r="B64" s="238"/>
      <c r="C64" s="252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4"/>
      <c r="Q64" s="213"/>
      <c r="R64" s="247"/>
      <c r="S64" s="214"/>
      <c r="T64" s="240"/>
      <c r="U64" s="250"/>
      <c r="V64" s="251"/>
      <c r="W64" s="240"/>
    </row>
    <row r="65" spans="2:23" ht="15" customHeight="1" x14ac:dyDescent="0.25">
      <c r="B65" s="255" t="s">
        <v>79</v>
      </c>
      <c r="C65" s="215" t="s">
        <v>80</v>
      </c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7"/>
      <c r="Q65" s="256">
        <f>T65*G9*12</f>
        <v>10867.584000000001</v>
      </c>
      <c r="R65" s="256"/>
      <c r="S65" s="256"/>
      <c r="T65" s="257">
        <v>1.1200000000000001</v>
      </c>
      <c r="U65" s="199">
        <f>U67+U68+U69</f>
        <v>4500</v>
      </c>
      <c r="V65" s="200"/>
      <c r="W65" s="219">
        <f>U65/G9/12</f>
        <v>0.46376453128864709</v>
      </c>
    </row>
    <row r="66" spans="2:23" ht="17.25" customHeight="1" x14ac:dyDescent="0.25">
      <c r="B66" s="238"/>
      <c r="C66" s="192" t="s">
        <v>62</v>
      </c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4"/>
      <c r="Q66" s="258"/>
      <c r="R66" s="259"/>
      <c r="S66" s="260"/>
      <c r="T66" s="257"/>
      <c r="U66" s="199"/>
      <c r="V66" s="200"/>
      <c r="W66" s="219"/>
    </row>
    <row r="67" spans="2:23" x14ac:dyDescent="0.25">
      <c r="B67" s="238"/>
      <c r="C67" s="261" t="s">
        <v>81</v>
      </c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3"/>
      <c r="Q67" s="213"/>
      <c r="R67" s="247"/>
      <c r="S67" s="214"/>
      <c r="T67" s="214"/>
      <c r="U67" s="241">
        <v>2700</v>
      </c>
      <c r="V67" s="242"/>
      <c r="W67" s="240"/>
    </row>
    <row r="68" spans="2:23" x14ac:dyDescent="0.25">
      <c r="B68" s="238"/>
      <c r="C68" s="264" t="s">
        <v>82</v>
      </c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6"/>
      <c r="Q68" s="213"/>
      <c r="R68" s="247"/>
      <c r="S68" s="214"/>
      <c r="T68" s="214"/>
      <c r="U68" s="241">
        <v>1800</v>
      </c>
      <c r="V68" s="242"/>
      <c r="W68" s="240"/>
    </row>
    <row r="69" spans="2:23" x14ac:dyDescent="0.25">
      <c r="B69" s="238"/>
      <c r="C69" s="264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6"/>
      <c r="Q69" s="213"/>
      <c r="R69" s="247"/>
      <c r="S69" s="214"/>
      <c r="T69" s="214"/>
      <c r="U69" s="241">
        <v>0</v>
      </c>
      <c r="V69" s="242"/>
      <c r="W69" s="240"/>
    </row>
    <row r="70" spans="2:23" x14ac:dyDescent="0.25">
      <c r="B70" s="255" t="s">
        <v>83</v>
      </c>
      <c r="C70" s="267" t="s">
        <v>84</v>
      </c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8">
        <f>T70*G9*12</f>
        <v>582.19200000000001</v>
      </c>
      <c r="R70" s="268"/>
      <c r="S70" s="268"/>
      <c r="T70" s="219">
        <v>0.06</v>
      </c>
      <c r="U70" s="199">
        <f>U71</f>
        <v>543.37</v>
      </c>
      <c r="V70" s="200"/>
      <c r="W70" s="219">
        <f>U70/G9/12</f>
        <v>5.5999051859180471E-2</v>
      </c>
    </row>
    <row r="71" spans="2:23" x14ac:dyDescent="0.25">
      <c r="B71" s="255"/>
      <c r="C71" s="244" t="s">
        <v>85</v>
      </c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6"/>
      <c r="Q71" s="269"/>
      <c r="R71" s="270"/>
      <c r="S71" s="271"/>
      <c r="T71" s="228"/>
      <c r="U71" s="202">
        <v>543.37</v>
      </c>
      <c r="V71" s="203"/>
      <c r="W71" s="219"/>
    </row>
    <row r="72" spans="2:23" x14ac:dyDescent="0.25">
      <c r="B72" s="238"/>
      <c r="C72" s="210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2"/>
      <c r="Q72" s="272"/>
      <c r="R72" s="273"/>
      <c r="S72" s="274"/>
      <c r="T72" s="214"/>
      <c r="U72" s="275"/>
      <c r="V72" s="276"/>
      <c r="W72" s="240"/>
    </row>
    <row r="73" spans="2:23" x14ac:dyDescent="0.25">
      <c r="B73" s="277">
        <v>6</v>
      </c>
      <c r="C73" s="278" t="s">
        <v>86</v>
      </c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80"/>
      <c r="R73" s="281"/>
      <c r="S73" s="282"/>
      <c r="T73" s="214"/>
      <c r="U73" s="199"/>
      <c r="V73" s="200"/>
      <c r="W73" s="219"/>
    </row>
    <row r="74" spans="2:23" x14ac:dyDescent="0.25">
      <c r="B74" s="283"/>
      <c r="C74" s="201" t="s">
        <v>87</v>
      </c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84">
        <f>T74*G9*12</f>
        <v>0</v>
      </c>
      <c r="R74" s="284"/>
      <c r="S74" s="284"/>
      <c r="T74" s="219">
        <v>0</v>
      </c>
      <c r="U74" s="199">
        <f>Q74</f>
        <v>0</v>
      </c>
      <c r="V74" s="200"/>
      <c r="W74" s="219">
        <f>U74/G9/12</f>
        <v>0</v>
      </c>
    </row>
    <row r="75" spans="2:23" x14ac:dyDescent="0.25">
      <c r="B75" s="283"/>
      <c r="C75" s="252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4"/>
      <c r="Q75" s="285"/>
      <c r="R75" s="286"/>
      <c r="S75" s="287"/>
      <c r="T75" s="219"/>
      <c r="U75" s="227"/>
      <c r="V75" s="228"/>
      <c r="W75" s="219"/>
    </row>
    <row r="76" spans="2:23" x14ac:dyDescent="0.25">
      <c r="B76" s="277">
        <v>7</v>
      </c>
      <c r="C76" s="267" t="s">
        <v>88</v>
      </c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88">
        <f>T76*G9*12</f>
        <v>0</v>
      </c>
      <c r="R76" s="288"/>
      <c r="S76" s="288"/>
      <c r="T76" s="219">
        <v>0</v>
      </c>
      <c r="U76" s="199">
        <f>Q76</f>
        <v>0</v>
      </c>
      <c r="V76" s="200"/>
      <c r="W76" s="219">
        <f>U76/G9/12</f>
        <v>0</v>
      </c>
    </row>
    <row r="77" spans="2:23" x14ac:dyDescent="0.25">
      <c r="B77" s="283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39"/>
      <c r="R77" s="239"/>
      <c r="S77" s="239"/>
      <c r="T77" s="240"/>
      <c r="U77" s="202"/>
      <c r="V77" s="203"/>
      <c r="W77" s="240"/>
    </row>
    <row r="78" spans="2:23" x14ac:dyDescent="0.25">
      <c r="B78" s="277">
        <v>8</v>
      </c>
      <c r="C78" s="278" t="s">
        <v>89</v>
      </c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89"/>
      <c r="R78" s="290"/>
      <c r="S78" s="291"/>
      <c r="T78" s="292"/>
      <c r="U78" s="293"/>
      <c r="V78" s="294"/>
      <c r="W78" s="219"/>
    </row>
    <row r="79" spans="2:23" x14ac:dyDescent="0.25">
      <c r="B79" s="283"/>
      <c r="C79" s="201" t="s">
        <v>90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95">
        <f>T79*G9*12</f>
        <v>38327.64</v>
      </c>
      <c r="R79" s="295"/>
      <c r="S79" s="295"/>
      <c r="T79" s="219">
        <v>3.95</v>
      </c>
      <c r="U79" s="199">
        <f>4018.74*12</f>
        <v>48224.88</v>
      </c>
      <c r="V79" s="200"/>
      <c r="W79" s="219">
        <f>U79/G9/12</f>
        <v>4.9699975265891663</v>
      </c>
    </row>
    <row r="80" spans="2:23" x14ac:dyDescent="0.25">
      <c r="B80" s="283"/>
      <c r="C80" s="252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4"/>
      <c r="Q80" s="296"/>
      <c r="R80" s="297"/>
      <c r="S80" s="298"/>
      <c r="T80" s="219"/>
      <c r="U80" s="227"/>
      <c r="V80" s="228"/>
      <c r="W80" s="219"/>
    </row>
    <row r="81" spans="2:23" x14ac:dyDescent="0.25">
      <c r="B81" s="277">
        <v>9</v>
      </c>
      <c r="C81" s="267" t="s">
        <v>91</v>
      </c>
      <c r="D81" s="267"/>
      <c r="E81" s="267"/>
      <c r="F81" s="267"/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95">
        <f>T81*G9*12</f>
        <v>21638.136000000002</v>
      </c>
      <c r="R81" s="295"/>
      <c r="S81" s="295"/>
      <c r="T81" s="219">
        <v>2.23</v>
      </c>
      <c r="U81" s="199">
        <v>2038.37</v>
      </c>
      <c r="V81" s="200"/>
      <c r="W81" s="219">
        <f>U81/G9/12</f>
        <v>0.21007193503174207</v>
      </c>
    </row>
    <row r="82" spans="2:23" x14ac:dyDescent="0.25">
      <c r="B82" s="283"/>
      <c r="C82" s="244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6"/>
      <c r="Q82" s="202"/>
      <c r="R82" s="243"/>
      <c r="S82" s="203"/>
      <c r="T82" s="247"/>
      <c r="U82" s="202"/>
      <c r="V82" s="203"/>
      <c r="W82" s="240"/>
    </row>
    <row r="83" spans="2:23" x14ac:dyDescent="0.25">
      <c r="B83" s="299">
        <v>10</v>
      </c>
      <c r="C83" s="300" t="s">
        <v>92</v>
      </c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1">
        <f>T83*G9*12</f>
        <v>0</v>
      </c>
      <c r="R83" s="301"/>
      <c r="S83" s="301"/>
      <c r="T83" s="302">
        <v>0</v>
      </c>
      <c r="U83" s="293">
        <v>0</v>
      </c>
      <c r="V83" s="294"/>
      <c r="W83" s="219">
        <f>U83/G9/12</f>
        <v>0</v>
      </c>
    </row>
    <row r="84" spans="2:23" x14ac:dyDescent="0.25">
      <c r="B84" s="299"/>
      <c r="C84" s="303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5"/>
      <c r="Q84" s="306"/>
      <c r="R84" s="307"/>
      <c r="S84" s="308"/>
      <c r="T84" s="302"/>
      <c r="U84" s="309"/>
      <c r="V84" s="310"/>
      <c r="W84" s="219"/>
    </row>
    <row r="85" spans="2:23" x14ac:dyDescent="0.25">
      <c r="B85" s="311" t="s">
        <v>93</v>
      </c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2">
        <f>Q43+Q48+Q55+Q65+Q70+Q74+Q76+Q79+Q81+Q83</f>
        <v>97032</v>
      </c>
      <c r="R85" s="313"/>
      <c r="S85" s="313"/>
      <c r="T85" s="314">
        <f>T43+T48+T55+T65+T70+T74+T76+T79+T81+T83</f>
        <v>10</v>
      </c>
      <c r="U85" s="315">
        <f>U43+U48+U55+U65+U70+U74+U76+U79+U81+U83</f>
        <v>88517.65</v>
      </c>
      <c r="V85" s="316"/>
      <c r="W85" s="317">
        <f>W43+W48+W55+W65+W70+W74+W76+W79+W81+W83</f>
        <v>9.122521436227224</v>
      </c>
    </row>
    <row r="86" spans="2:23" x14ac:dyDescent="0.25"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9"/>
      <c r="R86" s="320"/>
      <c r="S86" s="320"/>
      <c r="T86" s="321"/>
      <c r="U86" s="322"/>
      <c r="V86" s="322"/>
      <c r="W86" s="323"/>
    </row>
    <row r="87" spans="2:23" ht="33" customHeight="1" x14ac:dyDescent="0.25">
      <c r="B87" s="324" t="s">
        <v>94</v>
      </c>
      <c r="C87" s="325"/>
      <c r="D87" s="325"/>
      <c r="E87" s="325"/>
      <c r="F87" s="325"/>
      <c r="G87" s="325"/>
      <c r="H87" s="325"/>
      <c r="I87" s="325"/>
      <c r="J87" s="325"/>
      <c r="K87" s="325"/>
      <c r="L87" s="325"/>
      <c r="M87" s="325"/>
      <c r="N87" s="325"/>
      <c r="O87" s="325"/>
      <c r="P87" s="325"/>
      <c r="Q87" s="325"/>
      <c r="R87" s="325"/>
      <c r="S87" s="325"/>
      <c r="T87" s="326"/>
      <c r="U87" s="327">
        <f>O24-Q38-U85</f>
        <v>33482.180000000008</v>
      </c>
      <c r="V87" s="328"/>
      <c r="W87" s="329"/>
    </row>
    <row r="88" spans="2:23" x14ac:dyDescent="0.25">
      <c r="B88" s="330" t="s">
        <v>95</v>
      </c>
      <c r="C88" s="331"/>
      <c r="D88" s="331"/>
      <c r="E88" s="331"/>
      <c r="F88" s="331"/>
      <c r="G88" s="331"/>
      <c r="H88" s="331"/>
      <c r="I88" s="331"/>
      <c r="J88" s="331"/>
      <c r="K88" s="331"/>
      <c r="L88" s="331"/>
      <c r="M88" s="331"/>
      <c r="N88" s="331"/>
      <c r="O88" s="331"/>
      <c r="P88" s="331"/>
      <c r="Q88" s="331"/>
      <c r="R88" s="331"/>
      <c r="S88" s="331"/>
      <c r="T88" s="331"/>
      <c r="U88" s="331"/>
      <c r="V88" s="332"/>
      <c r="W88" s="333"/>
    </row>
    <row r="89" spans="2:23" x14ac:dyDescent="0.25">
      <c r="B89" s="334" t="s">
        <v>96</v>
      </c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6"/>
      <c r="T89" s="337"/>
      <c r="U89" s="338">
        <v>4913.6400000000003</v>
      </c>
      <c r="V89" s="339"/>
      <c r="W89" s="333"/>
    </row>
    <row r="90" spans="2:23" x14ac:dyDescent="0.25">
      <c r="B90" s="340" t="s">
        <v>97</v>
      </c>
      <c r="C90" s="341"/>
      <c r="D90" s="341"/>
      <c r="E90" s="341"/>
      <c r="F90" s="341"/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2"/>
      <c r="T90" s="343"/>
      <c r="U90" s="338">
        <f>O30</f>
        <v>0</v>
      </c>
      <c r="V90" s="339"/>
      <c r="W90" s="344"/>
    </row>
    <row r="91" spans="2:23" x14ac:dyDescent="0.25">
      <c r="B91" s="345" t="s">
        <v>98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7"/>
      <c r="T91" s="348"/>
      <c r="U91" s="349">
        <f>U89+U90</f>
        <v>4913.6400000000003</v>
      </c>
      <c r="V91" s="350"/>
      <c r="W91" s="333"/>
    </row>
    <row r="92" spans="2:23" x14ac:dyDescent="0.25">
      <c r="B92" s="351">
        <v>1</v>
      </c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3"/>
      <c r="U92" s="199"/>
      <c r="V92" s="200"/>
      <c r="W92" s="333"/>
    </row>
    <row r="93" spans="2:23" x14ac:dyDescent="0.25">
      <c r="B93" s="351">
        <v>2</v>
      </c>
      <c r="C93" s="354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5"/>
      <c r="S93" s="356"/>
      <c r="T93" s="353"/>
      <c r="U93" s="357"/>
      <c r="V93" s="358"/>
      <c r="W93" s="333"/>
    </row>
    <row r="94" spans="2:23" x14ac:dyDescent="0.25">
      <c r="B94" s="351">
        <v>3</v>
      </c>
      <c r="C94" s="352"/>
      <c r="D94" s="352"/>
      <c r="E94" s="352"/>
      <c r="F94" s="352"/>
      <c r="G94" s="352"/>
      <c r="H94" s="352"/>
      <c r="I94" s="352"/>
      <c r="J94" s="352"/>
      <c r="K94" s="352"/>
      <c r="L94" s="352"/>
      <c r="M94" s="352"/>
      <c r="N94" s="352"/>
      <c r="O94" s="352"/>
      <c r="P94" s="352"/>
      <c r="Q94" s="352"/>
      <c r="R94" s="352"/>
      <c r="S94" s="352"/>
      <c r="T94" s="353"/>
      <c r="U94" s="359">
        <v>0</v>
      </c>
      <c r="V94" s="359"/>
      <c r="W94" s="333"/>
    </row>
    <row r="95" spans="2:23" x14ac:dyDescent="0.25">
      <c r="B95" s="360" t="s">
        <v>99</v>
      </c>
      <c r="C95" s="361"/>
      <c r="D95" s="361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2"/>
      <c r="T95" s="363"/>
      <c r="U95" s="364">
        <f>U92+U93+U94</f>
        <v>0</v>
      </c>
      <c r="V95" s="365"/>
      <c r="W95" s="333"/>
    </row>
    <row r="96" spans="2:23" x14ac:dyDescent="0.25">
      <c r="B96" s="366" t="s">
        <v>100</v>
      </c>
      <c r="C96" s="367"/>
      <c r="D96" s="367"/>
      <c r="E96" s="367"/>
      <c r="F96" s="367"/>
      <c r="G96" s="367"/>
      <c r="H96" s="367"/>
      <c r="I96" s="367"/>
      <c r="J96" s="367"/>
      <c r="K96" s="367"/>
      <c r="L96" s="367"/>
      <c r="M96" s="367"/>
      <c r="N96" s="367"/>
      <c r="O96" s="367"/>
      <c r="P96" s="367"/>
      <c r="Q96" s="367"/>
      <c r="R96" s="367"/>
      <c r="S96" s="368"/>
      <c r="T96" s="369"/>
      <c r="U96" s="370">
        <f>U91-U95</f>
        <v>4913.6400000000003</v>
      </c>
      <c r="V96" s="371"/>
      <c r="W96" s="333"/>
    </row>
    <row r="97" spans="2:23" x14ac:dyDescent="0.25">
      <c r="B97" s="372"/>
      <c r="C97" s="373" t="s">
        <v>101</v>
      </c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4"/>
      <c r="U97" s="374"/>
      <c r="V97" s="374"/>
      <c r="W97" s="333"/>
    </row>
    <row r="98" spans="2:23" x14ac:dyDescent="0.25">
      <c r="B98" s="375"/>
      <c r="C98" s="376"/>
      <c r="D98" s="376"/>
      <c r="E98" s="376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7"/>
      <c r="R98" s="377"/>
      <c r="S98" s="377"/>
      <c r="T98" s="378"/>
      <c r="U98" s="379"/>
      <c r="V98" s="379"/>
      <c r="W98" s="333"/>
    </row>
    <row r="99" spans="2:23" x14ac:dyDescent="0.25">
      <c r="B99" s="375"/>
      <c r="C99" s="380"/>
      <c r="D99" s="380"/>
      <c r="E99" s="380"/>
      <c r="F99" s="380"/>
      <c r="G99" s="380"/>
      <c r="H99" s="380"/>
      <c r="I99" s="380"/>
      <c r="J99" s="380"/>
      <c r="K99" s="380"/>
      <c r="L99" s="380"/>
      <c r="M99" s="380"/>
      <c r="N99" s="380"/>
      <c r="O99" s="380"/>
      <c r="P99" s="380"/>
      <c r="Q99" s="380"/>
      <c r="R99" s="380"/>
      <c r="S99" s="380"/>
      <c r="T99" s="381"/>
      <c r="U99" s="382"/>
      <c r="V99" s="382"/>
      <c r="W99" s="333"/>
    </row>
    <row r="100" spans="2:23" x14ac:dyDescent="0.25">
      <c r="B100" s="375"/>
      <c r="C100" s="376" t="s">
        <v>102</v>
      </c>
      <c r="D100" s="376"/>
      <c r="E100" s="376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33"/>
    </row>
    <row r="101" spans="2:23" x14ac:dyDescent="0.25">
      <c r="B101" s="375"/>
      <c r="C101" s="383"/>
      <c r="D101" s="383"/>
      <c r="E101" s="383"/>
      <c r="F101" s="383"/>
      <c r="G101" s="383"/>
      <c r="H101" s="383"/>
      <c r="I101" s="383"/>
      <c r="J101" s="383"/>
      <c r="K101" s="383"/>
      <c r="L101" s="383"/>
      <c r="M101" s="383"/>
      <c r="N101" s="383"/>
      <c r="O101" s="383"/>
      <c r="P101" s="383"/>
      <c r="Q101" s="384"/>
      <c r="R101" s="384"/>
      <c r="S101" s="384"/>
      <c r="T101" s="381"/>
      <c r="U101" s="382"/>
      <c r="V101" s="382"/>
      <c r="W101" s="333"/>
    </row>
    <row r="102" spans="2:23" x14ac:dyDescent="0.25">
      <c r="B102" s="385"/>
      <c r="C102" s="376" t="s">
        <v>103</v>
      </c>
      <c r="D102" s="376"/>
      <c r="E102" s="376"/>
      <c r="F102" s="376"/>
      <c r="G102" s="376"/>
      <c r="H102" s="376"/>
      <c r="I102" s="376"/>
      <c r="J102" s="376"/>
      <c r="K102" s="376"/>
      <c r="L102" s="376"/>
      <c r="M102" s="376"/>
      <c r="N102" s="376"/>
      <c r="O102" s="376"/>
      <c r="P102" s="376"/>
      <c r="Q102" s="386"/>
      <c r="R102" s="386"/>
      <c r="S102" s="386"/>
      <c r="T102" s="387"/>
      <c r="U102" s="388"/>
      <c r="V102" s="388"/>
      <c r="W102" s="344"/>
    </row>
    <row r="103" spans="2:23" x14ac:dyDescent="0.25">
      <c r="B103" s="385"/>
      <c r="C103" s="376"/>
      <c r="D103" s="376"/>
      <c r="E103" s="376"/>
      <c r="F103" s="376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89"/>
      <c r="R103" s="389"/>
      <c r="S103" s="389"/>
      <c r="T103" s="390"/>
      <c r="U103" s="388"/>
      <c r="V103" s="388"/>
      <c r="W103" s="344"/>
    </row>
    <row r="104" spans="2:23" x14ac:dyDescent="0.25">
      <c r="B104" s="391"/>
      <c r="C104" s="376"/>
      <c r="D104" s="376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92"/>
      <c r="R104" s="392"/>
      <c r="S104" s="392"/>
      <c r="T104" s="323"/>
      <c r="U104" s="388"/>
      <c r="V104" s="388"/>
      <c r="W104" s="344"/>
    </row>
    <row r="105" spans="2:23" x14ac:dyDescent="0.25">
      <c r="B105" s="391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93"/>
      <c r="R105" s="393"/>
      <c r="S105" s="393"/>
      <c r="T105" s="394"/>
      <c r="U105" s="395"/>
      <c r="V105" s="395"/>
      <c r="W105" s="333"/>
    </row>
    <row r="106" spans="2:23" x14ac:dyDescent="0.25">
      <c r="B106" s="396"/>
      <c r="C106" s="396"/>
      <c r="D106" s="396"/>
      <c r="E106" s="396"/>
      <c r="F106" s="396"/>
      <c r="G106" s="396"/>
      <c r="H106" s="396"/>
      <c r="I106" s="396"/>
      <c r="J106" s="396"/>
      <c r="K106" s="396"/>
      <c r="L106" s="396"/>
      <c r="M106" s="396"/>
      <c r="N106" s="396"/>
      <c r="O106" s="396"/>
      <c r="P106" s="396"/>
      <c r="Q106" s="397"/>
      <c r="R106" s="397"/>
      <c r="S106" s="397"/>
      <c r="T106" s="398"/>
      <c r="U106" s="399"/>
      <c r="V106" s="399"/>
      <c r="W106" s="333"/>
    </row>
    <row r="107" spans="2:23" x14ac:dyDescent="0.25">
      <c r="B107" s="397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397"/>
      <c r="V107" s="397"/>
      <c r="W107" s="397"/>
    </row>
    <row r="108" spans="2:23" x14ac:dyDescent="0.25">
      <c r="B108" s="400"/>
      <c r="C108" s="401"/>
      <c r="D108" s="401"/>
      <c r="E108" s="401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2"/>
      <c r="U108" s="403"/>
      <c r="V108" s="403"/>
      <c r="W108" s="403"/>
    </row>
    <row r="109" spans="2:23" x14ac:dyDescent="0.25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404"/>
      <c r="V109" s="404"/>
      <c r="W109" s="398"/>
    </row>
    <row r="110" spans="2:23" x14ac:dyDescent="0.25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405"/>
      <c r="V110" s="10"/>
      <c r="W110" s="398"/>
    </row>
    <row r="111" spans="2:23" x14ac:dyDescent="0.25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10"/>
      <c r="V111" s="10"/>
      <c r="W111" s="398"/>
    </row>
    <row r="112" spans="2:23" x14ac:dyDescent="0.25">
      <c r="B112" s="406"/>
      <c r="C112" s="406"/>
      <c r="D112" s="406"/>
      <c r="E112" s="406"/>
      <c r="F112" s="406"/>
      <c r="G112" s="406"/>
      <c r="H112" s="406"/>
      <c r="I112" s="406"/>
      <c r="J112" s="406"/>
      <c r="K112" s="406"/>
      <c r="L112" s="406"/>
      <c r="M112" s="406"/>
      <c r="N112" s="406"/>
      <c r="O112" s="406"/>
      <c r="P112" s="406"/>
      <c r="Q112" s="406"/>
      <c r="R112" s="406"/>
      <c r="S112" s="406"/>
      <c r="T112" s="385"/>
      <c r="U112" s="407"/>
      <c r="V112" s="407"/>
      <c r="W112" s="398"/>
    </row>
    <row r="113" spans="2:23" x14ac:dyDescent="0.25">
      <c r="B113" s="408"/>
      <c r="C113" s="408"/>
      <c r="D113" s="408"/>
      <c r="E113" s="408"/>
      <c r="F113" s="408"/>
      <c r="G113" s="408"/>
      <c r="H113" s="408"/>
      <c r="I113" s="408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9"/>
      <c r="U113" s="407"/>
      <c r="V113" s="407"/>
      <c r="W113" s="398"/>
    </row>
    <row r="114" spans="2:23" x14ac:dyDescent="0.25">
      <c r="B114" s="408"/>
      <c r="C114" s="408"/>
      <c r="D114" s="408"/>
      <c r="E114" s="408"/>
      <c r="F114" s="408"/>
      <c r="G114" s="408"/>
      <c r="H114" s="408"/>
      <c r="I114" s="408"/>
      <c r="J114" s="408"/>
      <c r="K114" s="408"/>
      <c r="L114" s="408"/>
      <c r="M114" s="408"/>
      <c r="N114" s="408"/>
      <c r="O114" s="408"/>
      <c r="P114" s="408"/>
      <c r="Q114" s="408"/>
      <c r="R114" s="408"/>
      <c r="S114" s="408"/>
      <c r="T114" s="409"/>
      <c r="U114" s="407"/>
      <c r="V114" s="407"/>
      <c r="W114" s="398"/>
    </row>
    <row r="115" spans="2:23" x14ac:dyDescent="0.25">
      <c r="B115" s="410"/>
      <c r="C115" s="376"/>
      <c r="D115" s="376"/>
      <c r="E115" s="376"/>
      <c r="F115" s="376"/>
      <c r="G115" s="376"/>
      <c r="H115" s="376"/>
      <c r="I115" s="376"/>
      <c r="J115" s="376"/>
      <c r="K115" s="376"/>
      <c r="L115" s="376"/>
      <c r="M115" s="376"/>
      <c r="N115" s="376"/>
      <c r="O115" s="376"/>
      <c r="P115" s="376"/>
      <c r="Q115" s="376"/>
      <c r="R115" s="376"/>
      <c r="S115" s="376"/>
      <c r="T115" s="411"/>
      <c r="U115" s="412"/>
      <c r="V115" s="412"/>
      <c r="W115" s="398"/>
    </row>
    <row r="116" spans="2:23" x14ac:dyDescent="0.25">
      <c r="B116" s="410"/>
      <c r="C116" s="376"/>
      <c r="D116" s="376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  <c r="O116" s="376"/>
      <c r="P116" s="376"/>
      <c r="Q116" s="376"/>
      <c r="R116" s="376"/>
      <c r="S116" s="376"/>
      <c r="T116" s="411"/>
      <c r="U116" s="395"/>
      <c r="V116" s="395"/>
      <c r="W116" s="398"/>
    </row>
    <row r="117" spans="2:23" x14ac:dyDescent="0.25">
      <c r="B117" s="408"/>
      <c r="C117" s="408"/>
      <c r="D117" s="408"/>
      <c r="E117" s="408"/>
      <c r="F117" s="408"/>
      <c r="G117" s="408"/>
      <c r="H117" s="408"/>
      <c r="I117" s="408"/>
      <c r="J117" s="408"/>
      <c r="K117" s="408"/>
      <c r="L117" s="408"/>
      <c r="M117" s="408"/>
      <c r="N117" s="408"/>
      <c r="O117" s="408"/>
      <c r="P117" s="408"/>
      <c r="Q117" s="408"/>
      <c r="R117" s="408"/>
      <c r="S117" s="408"/>
      <c r="T117" s="409"/>
      <c r="U117" s="407"/>
      <c r="V117" s="407"/>
      <c r="W117" s="398"/>
    </row>
    <row r="118" spans="2:23" x14ac:dyDescent="0.25">
      <c r="B118" s="413"/>
      <c r="C118" s="413"/>
      <c r="D118" s="413"/>
      <c r="E118" s="413"/>
      <c r="F118" s="413"/>
      <c r="G118" s="413"/>
      <c r="H118" s="22"/>
      <c r="I118" s="22"/>
      <c r="J118" s="22"/>
      <c r="K118" s="22"/>
      <c r="L118" s="22"/>
      <c r="M118" s="22"/>
      <c r="N118" s="22"/>
      <c r="O118" s="22"/>
      <c r="P118" s="22"/>
      <c r="Q118" s="398"/>
      <c r="R118" s="398"/>
      <c r="S118" s="398"/>
      <c r="T118" s="398"/>
      <c r="U118" s="414"/>
      <c r="V118" s="414"/>
      <c r="W118" s="398"/>
    </row>
    <row r="119" spans="2:23" x14ac:dyDescent="0.25">
      <c r="B119" s="415"/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5"/>
      <c r="O119" s="415"/>
      <c r="P119" s="415"/>
      <c r="Q119" s="415"/>
      <c r="R119" s="415"/>
      <c r="S119" s="415"/>
      <c r="T119" s="415"/>
      <c r="U119" s="415"/>
      <c r="V119" s="415"/>
      <c r="W119" s="398"/>
    </row>
    <row r="120" spans="2:23" x14ac:dyDescent="0.25">
      <c r="B120" s="408"/>
      <c r="C120" s="408"/>
      <c r="D120" s="408"/>
      <c r="E120" s="408"/>
      <c r="F120" s="408"/>
      <c r="G120" s="408"/>
      <c r="H120" s="408"/>
      <c r="I120" s="408"/>
      <c r="J120" s="408"/>
      <c r="K120" s="408"/>
      <c r="L120" s="408"/>
      <c r="M120" s="408"/>
      <c r="N120" s="408"/>
      <c r="O120" s="408"/>
      <c r="P120" s="408"/>
      <c r="Q120" s="408"/>
      <c r="R120" s="408"/>
      <c r="S120" s="408"/>
      <c r="T120" s="409"/>
      <c r="U120" s="388"/>
      <c r="V120" s="388"/>
      <c r="W120" s="398"/>
    </row>
    <row r="121" spans="2:23" x14ac:dyDescent="0.25">
      <c r="B121" s="408"/>
      <c r="C121" s="408"/>
      <c r="D121" s="408"/>
      <c r="E121" s="408"/>
      <c r="F121" s="408"/>
      <c r="G121" s="408"/>
      <c r="H121" s="408"/>
      <c r="I121" s="408"/>
      <c r="J121" s="408"/>
      <c r="K121" s="408"/>
      <c r="L121" s="408"/>
      <c r="M121" s="408"/>
      <c r="N121" s="408"/>
      <c r="O121" s="408"/>
      <c r="P121" s="408"/>
      <c r="Q121" s="408"/>
      <c r="R121" s="408"/>
      <c r="S121" s="408"/>
      <c r="T121" s="409"/>
      <c r="U121" s="388"/>
      <c r="V121" s="388"/>
      <c r="W121" s="398"/>
    </row>
  </sheetData>
  <mergeCells count="329">
    <mergeCell ref="B120:S120"/>
    <mergeCell ref="U120:V120"/>
    <mergeCell ref="B121:S121"/>
    <mergeCell ref="U121:V121"/>
    <mergeCell ref="C116:S116"/>
    <mergeCell ref="U116:V116"/>
    <mergeCell ref="B117:S117"/>
    <mergeCell ref="U117:V117"/>
    <mergeCell ref="H118:P118"/>
    <mergeCell ref="B119:V119"/>
    <mergeCell ref="B113:S113"/>
    <mergeCell ref="U113:V113"/>
    <mergeCell ref="B114:S114"/>
    <mergeCell ref="U114:V114"/>
    <mergeCell ref="C115:S115"/>
    <mergeCell ref="U115:V115"/>
    <mergeCell ref="B107:W107"/>
    <mergeCell ref="B108:S108"/>
    <mergeCell ref="U108:W108"/>
    <mergeCell ref="U109:V109"/>
    <mergeCell ref="B112:S112"/>
    <mergeCell ref="U112:V112"/>
    <mergeCell ref="C105:P105"/>
    <mergeCell ref="Q105:S105"/>
    <mergeCell ref="U105:V105"/>
    <mergeCell ref="B106:P106"/>
    <mergeCell ref="Q106:S106"/>
    <mergeCell ref="U106:V106"/>
    <mergeCell ref="C103:P103"/>
    <mergeCell ref="Q103:S103"/>
    <mergeCell ref="U103:V103"/>
    <mergeCell ref="C104:P104"/>
    <mergeCell ref="Q104:S104"/>
    <mergeCell ref="U104:V104"/>
    <mergeCell ref="C100:V100"/>
    <mergeCell ref="Q101:S101"/>
    <mergeCell ref="U101:V101"/>
    <mergeCell ref="C102:P102"/>
    <mergeCell ref="Q102:S102"/>
    <mergeCell ref="U102:V102"/>
    <mergeCell ref="C97:T97"/>
    <mergeCell ref="U97:V97"/>
    <mergeCell ref="C98:P98"/>
    <mergeCell ref="Q98:S98"/>
    <mergeCell ref="U98:V98"/>
    <mergeCell ref="C99:S99"/>
    <mergeCell ref="U99:V99"/>
    <mergeCell ref="C94:S94"/>
    <mergeCell ref="U94:V94"/>
    <mergeCell ref="B95:S95"/>
    <mergeCell ref="U95:V95"/>
    <mergeCell ref="B96:S96"/>
    <mergeCell ref="U96:V96"/>
    <mergeCell ref="B91:S91"/>
    <mergeCell ref="U91:V91"/>
    <mergeCell ref="C92:S92"/>
    <mergeCell ref="U92:V92"/>
    <mergeCell ref="C93:S93"/>
    <mergeCell ref="U93:V93"/>
    <mergeCell ref="B87:T87"/>
    <mergeCell ref="U87:W87"/>
    <mergeCell ref="B88:V88"/>
    <mergeCell ref="B89:S89"/>
    <mergeCell ref="U89:V89"/>
    <mergeCell ref="B90:S90"/>
    <mergeCell ref="U90:V90"/>
    <mergeCell ref="C83:P83"/>
    <mergeCell ref="Q83:S83"/>
    <mergeCell ref="U83:V83"/>
    <mergeCell ref="C84:P84"/>
    <mergeCell ref="Q84:S84"/>
    <mergeCell ref="B85:P85"/>
    <mergeCell ref="Q85:S85"/>
    <mergeCell ref="U85:V85"/>
    <mergeCell ref="C81:P81"/>
    <mergeCell ref="Q81:S81"/>
    <mergeCell ref="U81:V81"/>
    <mergeCell ref="C82:P82"/>
    <mergeCell ref="Q82:S82"/>
    <mergeCell ref="U82:V82"/>
    <mergeCell ref="Q78:S78"/>
    <mergeCell ref="U78:V78"/>
    <mergeCell ref="C79:P79"/>
    <mergeCell ref="Q79:S79"/>
    <mergeCell ref="U79:V79"/>
    <mergeCell ref="C80:P80"/>
    <mergeCell ref="Q80:S80"/>
    <mergeCell ref="C76:P76"/>
    <mergeCell ref="Q76:S76"/>
    <mergeCell ref="U76:V76"/>
    <mergeCell ref="C77:P77"/>
    <mergeCell ref="Q77:S77"/>
    <mergeCell ref="U77:V77"/>
    <mergeCell ref="Q73:S73"/>
    <mergeCell ref="U73:V73"/>
    <mergeCell ref="C74:P74"/>
    <mergeCell ref="Q74:S74"/>
    <mergeCell ref="U74:V74"/>
    <mergeCell ref="C75:P75"/>
    <mergeCell ref="Q75:S75"/>
    <mergeCell ref="C69:P69"/>
    <mergeCell ref="U69:V69"/>
    <mergeCell ref="C70:P70"/>
    <mergeCell ref="Q70:S70"/>
    <mergeCell ref="U70:V70"/>
    <mergeCell ref="C71:P71"/>
    <mergeCell ref="U71:V71"/>
    <mergeCell ref="C66:P66"/>
    <mergeCell ref="Q66:S66"/>
    <mergeCell ref="U66:V66"/>
    <mergeCell ref="C67:P67"/>
    <mergeCell ref="U67:V67"/>
    <mergeCell ref="C68:P68"/>
    <mergeCell ref="U68:V68"/>
    <mergeCell ref="C62:P62"/>
    <mergeCell ref="U62:V62"/>
    <mergeCell ref="C63:P63"/>
    <mergeCell ref="C64:P64"/>
    <mergeCell ref="C65:P65"/>
    <mergeCell ref="Q65:S65"/>
    <mergeCell ref="U65:V65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Q55:S55"/>
    <mergeCell ref="U55:V55"/>
    <mergeCell ref="C56:P56"/>
    <mergeCell ref="Q56:S56"/>
    <mergeCell ref="U56:V56"/>
    <mergeCell ref="C57:P57"/>
    <mergeCell ref="Q57:S57"/>
    <mergeCell ref="U57:V57"/>
    <mergeCell ref="C49:P49"/>
    <mergeCell ref="C50:P50"/>
    <mergeCell ref="C51:P51"/>
    <mergeCell ref="C52:P52"/>
    <mergeCell ref="C53:P53"/>
    <mergeCell ref="C55:P55"/>
    <mergeCell ref="C45:P45"/>
    <mergeCell ref="Q45:S45"/>
    <mergeCell ref="U45:V45"/>
    <mergeCell ref="C46:P46"/>
    <mergeCell ref="U46:V46"/>
    <mergeCell ref="C48:P48"/>
    <mergeCell ref="Q48:S48"/>
    <mergeCell ref="U48:V48"/>
    <mergeCell ref="C43:P43"/>
    <mergeCell ref="Q43:S43"/>
    <mergeCell ref="U43:V43"/>
    <mergeCell ref="C44:P44"/>
    <mergeCell ref="Q44:S44"/>
    <mergeCell ref="U44:V44"/>
    <mergeCell ref="AR40:AT40"/>
    <mergeCell ref="AU40:AV40"/>
    <mergeCell ref="B41:P41"/>
    <mergeCell ref="Q41:S41"/>
    <mergeCell ref="U41:V41"/>
    <mergeCell ref="B42:P42"/>
    <mergeCell ref="Q42:W42"/>
    <mergeCell ref="B39:P39"/>
    <mergeCell ref="Q39:S39"/>
    <mergeCell ref="T39:W39"/>
    <mergeCell ref="Q40:T40"/>
    <mergeCell ref="U40:W40"/>
    <mergeCell ref="AD40:AQ40"/>
    <mergeCell ref="AR37:AV37"/>
    <mergeCell ref="AW37:AX37"/>
    <mergeCell ref="AY37:AY38"/>
    <mergeCell ref="O38:P38"/>
    <mergeCell ref="Q38:S38"/>
    <mergeCell ref="T38:W38"/>
    <mergeCell ref="AR38:AT38"/>
    <mergeCell ref="AU38:AV38"/>
    <mergeCell ref="B37:I37"/>
    <mergeCell ref="J37:K37"/>
    <mergeCell ref="L37:N37"/>
    <mergeCell ref="O37:P37"/>
    <mergeCell ref="Q37:S37"/>
    <mergeCell ref="AC37:AQ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07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Станич.19(20)</vt:lpstr>
      <vt:lpstr>'Станич.19(20)'!Область_печати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2021-03-27T17:42:04Z</dcterms:created>
  <dcterms:modified xsi:type="dcterms:W3CDTF">2021-03-27T17:42:04Z</dcterms:modified>
</cp:coreProperties>
</file>