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8_{AED83228-E288-4F0B-B118-34A553FECEE9}" xr6:coauthVersionLast="45" xr6:coauthVersionMax="45" xr10:uidLastSave="{00000000-0000-0000-0000-000000000000}"/>
  <bookViews>
    <workbookView xWindow="-120" yWindow="-120" windowWidth="29040" windowHeight="15840" xr2:uid="{2300EED6-E5E6-4E92-A379-3EAB5ECCDF83}"/>
  </bookViews>
  <sheets>
    <sheet name="Целинн.35А(20)" sheetId="1" r:id="rId1"/>
  </sheets>
  <definedNames>
    <definedName name="_xlnm.Print_Area" localSheetId="0">'Целинн.35А(20)'!$A$1:$W$115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9" i="1" l="1"/>
  <c r="U84" i="1"/>
  <c r="U85" i="1" s="1"/>
  <c r="U90" i="1" s="1"/>
  <c r="T79" i="1"/>
  <c r="Q77" i="1"/>
  <c r="U77" i="1" s="1"/>
  <c r="W77" i="1" s="1"/>
  <c r="W75" i="1"/>
  <c r="Q75" i="1"/>
  <c r="U73" i="1"/>
  <c r="W73" i="1" s="1"/>
  <c r="Q73" i="1"/>
  <c r="Q70" i="1"/>
  <c r="U70" i="1" s="1"/>
  <c r="W70" i="1" s="1"/>
  <c r="U68" i="1"/>
  <c r="W68" i="1" s="1"/>
  <c r="Q68" i="1"/>
  <c r="W65" i="1"/>
  <c r="Q65" i="1"/>
  <c r="W61" i="1"/>
  <c r="Q61" i="1"/>
  <c r="Q52" i="1"/>
  <c r="U52" i="1" s="1"/>
  <c r="W52" i="1" s="1"/>
  <c r="U48" i="1"/>
  <c r="W48" i="1" s="1"/>
  <c r="Q48" i="1"/>
  <c r="Q79" i="1" s="1"/>
  <c r="W44" i="1"/>
  <c r="U44" i="1"/>
  <c r="Q44" i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/>
  <c r="O21" i="1"/>
  <c r="O24" i="1" s="1"/>
  <c r="L21" i="1"/>
  <c r="U79" i="1" l="1"/>
  <c r="U81" i="1" s="1"/>
  <c r="W79" i="1"/>
</calcChain>
</file>

<file path=xl/sharedStrings.xml><?xml version="1.0" encoding="utf-8"?>
<sst xmlns="http://schemas.openxmlformats.org/spreadsheetml/2006/main" count="107" uniqueCount="98">
  <si>
    <t>МУЖРЭП №5</t>
  </si>
  <si>
    <t>Лицевой счет по начислению и расходованию денежных средств</t>
  </si>
  <si>
    <t>период</t>
  </si>
  <si>
    <t>по</t>
  </si>
  <si>
    <t>Целинная</t>
  </si>
  <si>
    <t>35А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</si>
  <si>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</si>
  <si>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</si>
  <si>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</si>
  <si>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</si>
  <si>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</si>
  <si>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</si>
  <si>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</si>
  <si>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</si>
  <si>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</si>
  <si>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</si>
  <si>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</si>
  <si>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</si>
  <si>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</si>
  <si>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</si>
  <si>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</si>
  <si>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</si>
  <si>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</si>
  <si>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</si>
  <si>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дерево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</si>
  <si>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</si>
  <si>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</si>
  <si>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</si>
  <si>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</si>
  <si>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</si>
  <si>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</si>
  <si>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</si>
  <si>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</si>
  <si>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</si>
  <si>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в том числе СОИ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</si>
  <si>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</si>
  <si>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</si>
  <si>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</si>
  <si>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</si>
  <si>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</si>
  <si>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</si>
  <si>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</si>
  <si>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</si>
  <si>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</si>
  <si>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</si>
  <si>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</si>
  <si>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</si>
  <si>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</si>
  <si>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</si>
  <si>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Обращение ТКО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</si>
  <si>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</si>
  <si>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</si>
  <si>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</si>
  <si>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</si>
  <si>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</si>
  <si>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</si>
  <si>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</si>
  <si>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</si>
  <si>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</si>
  <si>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</si>
  <si>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</si>
  <si>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</si>
  <si>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</si>
  <si>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</si>
  <si>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Осмотр и проверка конструктивных элементов здания</t>
  </si>
  <si>
    <r>
      <t>Аварийное обслуживание  систем отопления,ГВС,ХВС,В/О,электроснабжения МКД</t>
    </r>
    <r>
      <rPr>
        <i/>
        <sz val="10"/>
        <rFont val="Times New Roman"/>
        <family val="1"/>
        <charset val="204"/>
      </rPr>
      <t>(ФЗП,ЕСН, материалы и оборудование, общеэксплуатацинные)</t>
    </r>
  </si>
  <si>
    <t>МУП ЖЭУ№7</t>
  </si>
  <si>
    <t>3</t>
  </si>
  <si>
    <t>Техническое обслуживание инженерных сетей электроснабжения МКД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</si>
  <si>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</si>
  <si>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</si>
  <si>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</si>
  <si>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</si>
  <si>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</si>
  <si>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</si>
  <si>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4</t>
  </si>
  <si>
    <t>Поверка и прочистка дымоходов, вентканалов ИП Моисеенко</t>
  </si>
  <si>
    <t>Ревизия Т/У системы отопления</t>
  </si>
  <si>
    <t>5</t>
  </si>
  <si>
    <t>ТО внутридомовых и наружних газопроводов  по договору "Ставропольгоргаз"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</si>
  <si>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</si>
  <si>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</si>
  <si>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</si>
  <si>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</si>
  <si>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</si>
  <si>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</si>
  <si>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</si>
  <si>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</si>
  <si>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</si>
  <si>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</si>
  <si>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01.01.2020 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</si>
  <si>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2020 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</si>
  <si>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</si>
  <si>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</si>
  <si>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01.01.2021 г.</t>
    </r>
  </si>
  <si>
    <t>Результат</t>
  </si>
  <si>
    <t>Экономист                                                                       ______________________       И.В.Семенихина</t>
  </si>
  <si>
    <t>Старший дома                                                              ______________________      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</si>
</sst>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10"/>
      <name val="Arial"/>
      <family val="2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4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164" fontId="4" fillId="3" borderId="5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1" fontId="4" fillId="3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11" fillId="6" borderId="0" xfId="0" applyNumberFormat="1" applyFont="1" applyFill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5" fillId="3" borderId="5" xfId="0" applyNumberFormat="1" applyFont="1" applyFill="1" applyBorder="1" applyAlignment="1">
      <alignment horizontal="center" wrapText="1"/>
    </xf>
    <xf numFmtId="2" fontId="15" fillId="3" borderId="5" xfId="0" applyNumberFormat="1" applyFont="1" applyFill="1" applyBorder="1" applyAlignment="1">
      <alignment horizontal="center"/>
    </xf>
    <xf numFmtId="2" fontId="15" fillId="3" borderId="8" xfId="0" applyNumberFormat="1" applyFont="1" applyFill="1" applyBorder="1" applyAlignment="1">
      <alignment horizontal="center"/>
    </xf>
    <xf numFmtId="2" fontId="15" fillId="3" borderId="22" xfId="0" applyNumberFormat="1" applyFont="1" applyFill="1" applyBorder="1" applyAlignment="1">
      <alignment horizontal="center"/>
    </xf>
    <xf numFmtId="2" fontId="15" fillId="3" borderId="10" xfId="0" applyNumberFormat="1" applyFont="1" applyFill="1" applyBorder="1" applyAlignment="1">
      <alignment horizontal="center"/>
    </xf>
    <xf numFmtId="164" fontId="15" fillId="3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16" fillId="0" borderId="0" xfId="0" applyFont="1"/>
    <xf numFmtId="0" fontId="17" fillId="4" borderId="16" xfId="0" applyFont="1" applyFill="1" applyBorder="1" applyAlignment="1">
      <alignment horizontal="center"/>
    </xf>
    <xf numFmtId="4" fontId="19" fillId="4" borderId="23" xfId="0" applyNumberFormat="1" applyFont="1" applyFill="1" applyBorder="1" applyAlignment="1">
      <alignment horizontal="center"/>
    </xf>
    <xf numFmtId="4" fontId="19" fillId="4" borderId="22" xfId="0" applyNumberFormat="1" applyFont="1" applyFill="1" applyBorder="1" applyAlignment="1">
      <alignment horizontal="center"/>
    </xf>
    <xf numFmtId="4" fontId="19" fillId="4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2" fontId="15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5" fillId="3" borderId="12" xfId="0" applyNumberFormat="1" applyFont="1" applyFill="1" applyBorder="1" applyAlignment="1">
      <alignment horizontal="center"/>
    </xf>
    <xf numFmtId="2" fontId="15" fillId="3" borderId="9" xfId="0" applyNumberFormat="1" applyFont="1" applyFill="1" applyBorder="1" applyAlignment="1">
      <alignment horizontal="center"/>
    </xf>
    <xf numFmtId="2" fontId="15" fillId="3" borderId="13" xfId="0" applyNumberFormat="1" applyFont="1" applyFill="1" applyBorder="1" applyAlignment="1">
      <alignment horizontal="center"/>
    </xf>
    <xf numFmtId="0" fontId="23" fillId="7" borderId="24" xfId="1" applyFont="1" applyFill="1" applyBorder="1" applyAlignment="1">
      <alignment horizontal="center" vertical="center"/>
    </xf>
    <xf numFmtId="0" fontId="23" fillId="7" borderId="25" xfId="1" applyFont="1" applyFill="1" applyBorder="1" applyAlignment="1">
      <alignment horizontal="center" wrapText="1"/>
    </xf>
    <xf numFmtId="0" fontId="23" fillId="7" borderId="26" xfId="1" applyFont="1" applyFill="1" applyBorder="1" applyAlignment="1">
      <alignment horizontal="center" wrapText="1"/>
    </xf>
    <xf numFmtId="0" fontId="23" fillId="7" borderId="24" xfId="1" applyFont="1" applyFill="1" applyBorder="1" applyAlignment="1">
      <alignment horizontal="center" textRotation="90" wrapText="1"/>
    </xf>
    <xf numFmtId="0" fontId="24" fillId="3" borderId="2" xfId="0" applyFont="1" applyFill="1" applyBorder="1"/>
    <xf numFmtId="0" fontId="24" fillId="3" borderId="3" xfId="0" applyFont="1" applyFill="1" applyBorder="1"/>
    <xf numFmtId="0" fontId="24" fillId="3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3" fillId="7" borderId="24" xfId="1" applyFont="1" applyFill="1" applyBorder="1" applyAlignment="1">
      <alignment horizontal="center" wrapText="1"/>
    </xf>
    <xf numFmtId="0" fontId="23" fillId="7" borderId="24" xfId="1" applyFont="1" applyFill="1" applyBorder="1" applyAlignment="1">
      <alignment horizontal="center" wrapText="1"/>
    </xf>
    <xf numFmtId="0" fontId="23" fillId="7" borderId="24" xfId="1" applyFont="1" applyFill="1" applyBorder="1" applyAlignment="1">
      <alignment horizontal="center" vertical="center"/>
    </xf>
    <xf numFmtId="0" fontId="23" fillId="7" borderId="26" xfId="1" applyFont="1" applyFill="1" applyBorder="1" applyAlignment="1">
      <alignment horizontal="center" wrapText="1"/>
    </xf>
    <xf numFmtId="0" fontId="23" fillId="7" borderId="26" xfId="1" applyFont="1" applyFill="1" applyBorder="1" applyAlignment="1">
      <alignment horizontal="center" textRotation="90" wrapText="1"/>
    </xf>
    <xf numFmtId="0" fontId="25" fillId="3" borderId="2" xfId="0" applyFont="1" applyFill="1" applyBorder="1"/>
    <xf numFmtId="0" fontId="25" fillId="3" borderId="3" xfId="0" applyFont="1" applyFill="1" applyBorder="1"/>
    <xf numFmtId="0" fontId="25" fillId="3" borderId="4" xfId="0" applyFont="1" applyFill="1" applyBorder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7" borderId="24" xfId="1" applyNumberFormat="1" applyFont="1" applyFill="1" applyBorder="1" applyAlignment="1">
      <alignment horizontal="left"/>
    </xf>
    <xf numFmtId="0" fontId="19" fillId="7" borderId="24" xfId="1" applyFont="1" applyFill="1" applyBorder="1" applyAlignment="1">
      <alignment horizontal="left" wrapText="1"/>
    </xf>
    <xf numFmtId="4" fontId="17" fillId="7" borderId="26" xfId="1" applyNumberFormat="1" applyFont="1" applyFill="1" applyBorder="1" applyAlignment="1">
      <alignment horizontal="center"/>
    </xf>
    <xf numFmtId="2" fontId="26" fillId="7" borderId="24" xfId="1" applyNumberFormat="1" applyFont="1" applyFill="1" applyBorder="1" applyAlignment="1">
      <alignment horizontal="center"/>
    </xf>
    <xf numFmtId="4" fontId="27" fillId="7" borderId="26" xfId="1" applyNumberFormat="1" applyFont="1" applyFill="1" applyBorder="1" applyAlignment="1">
      <alignment horizontal="center"/>
    </xf>
    <xf numFmtId="2" fontId="28" fillId="7" borderId="24" xfId="1" applyNumberFormat="1" applyFont="1" applyFill="1" applyBorder="1" applyAlignment="1">
      <alignment horizontal="center"/>
    </xf>
    <xf numFmtId="2" fontId="29" fillId="7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3" fillId="7" borderId="0" xfId="1" applyNumberFormat="1" applyFont="1" applyFill="1" applyAlignment="1">
      <alignment horizontal="left"/>
    </xf>
    <xf numFmtId="0" fontId="19" fillId="7" borderId="0" xfId="1" applyFont="1" applyFill="1" applyAlignment="1">
      <alignment horizontal="left" wrapText="1"/>
    </xf>
    <xf numFmtId="4" fontId="17" fillId="7" borderId="0" xfId="1" applyNumberFormat="1" applyFont="1" applyFill="1" applyAlignment="1">
      <alignment horizontal="center"/>
    </xf>
    <xf numFmtId="2" fontId="26" fillId="7" borderId="0" xfId="1" applyNumberFormat="1" applyFont="1" applyFill="1" applyAlignment="1">
      <alignment horizontal="center"/>
    </xf>
    <xf numFmtId="4" fontId="27" fillId="7" borderId="0" xfId="1" applyNumberFormat="1" applyFont="1" applyFill="1" applyAlignment="1">
      <alignment horizontal="center"/>
    </xf>
    <xf numFmtId="2" fontId="28" fillId="7" borderId="0" xfId="1" applyNumberFormat="1" applyFont="1" applyFill="1" applyAlignment="1">
      <alignment horizontal="center"/>
    </xf>
    <xf numFmtId="2" fontId="29" fillId="7" borderId="0" xfId="1" applyNumberFormat="1" applyFont="1" applyFill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4" fillId="3" borderId="35" xfId="0" applyNumberFormat="1" applyFont="1" applyFill="1" applyBorder="1" applyAlignment="1">
      <alignment horizontal="center"/>
    </xf>
    <xf numFmtId="2" fontId="34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49" fontId="35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0" fontId="32" fillId="3" borderId="35" xfId="0" applyFont="1" applyFill="1" applyBorder="1"/>
    <xf numFmtId="0" fontId="32" fillId="3" borderId="31" xfId="0" applyFont="1" applyFill="1" applyBorder="1"/>
    <xf numFmtId="0" fontId="32" fillId="3" borderId="36" xfId="0" applyFont="1" applyFill="1" applyBorder="1"/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7" fillId="3" borderId="35" xfId="0" applyFont="1" applyFill="1" applyBorder="1" applyAlignment="1">
      <alignment horizontal="center"/>
    </xf>
    <xf numFmtId="0" fontId="37" fillId="3" borderId="31" xfId="0" applyFont="1" applyFill="1" applyBorder="1" applyAlignment="1">
      <alignment horizontal="center"/>
    </xf>
    <xf numFmtId="0" fontId="37" fillId="3" borderId="36" xfId="0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0" fillId="3" borderId="16" xfId="0" applyFont="1" applyFill="1" applyBorder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/>
    <xf numFmtId="0" fontId="32" fillId="3" borderId="31" xfId="0" applyFont="1" applyFill="1" applyBorder="1"/>
    <xf numFmtId="0" fontId="32" fillId="3" borderId="36" xfId="0" applyFont="1" applyFill="1" applyBorder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/>
    <xf numFmtId="0" fontId="30" fillId="3" borderId="31" xfId="0" applyFont="1" applyFill="1" applyBorder="1"/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35" fillId="3" borderId="16" xfId="0" applyFont="1" applyFill="1" applyBorder="1" applyAlignment="1">
      <alignment horizontal="center"/>
    </xf>
    <xf numFmtId="165" fontId="30" fillId="3" borderId="16" xfId="0" applyNumberFormat="1" applyFont="1" applyFill="1" applyBorder="1" applyAlignment="1">
      <alignment horizontal="center"/>
    </xf>
    <xf numFmtId="165" fontId="30" fillId="3" borderId="35" xfId="0" applyNumberFormat="1" applyFont="1" applyFill="1" applyBorder="1" applyAlignment="1">
      <alignment horizontal="center"/>
    </xf>
    <xf numFmtId="165" fontId="30" fillId="3" borderId="31" xfId="0" applyNumberFormat="1" applyFont="1" applyFill="1" applyBorder="1" applyAlignment="1">
      <alignment horizontal="center"/>
    </xf>
    <xf numFmtId="165" fontId="30" fillId="3" borderId="3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164" fontId="30" fillId="3" borderId="16" xfId="0" applyNumberFormat="1" applyFont="1" applyFill="1" applyBorder="1" applyAlignment="1">
      <alignment horizontal="center"/>
    </xf>
    <xf numFmtId="164" fontId="30" fillId="3" borderId="35" xfId="0" applyNumberFormat="1" applyFont="1" applyFill="1" applyBorder="1" applyAlignment="1">
      <alignment horizontal="center"/>
    </xf>
    <xf numFmtId="164" fontId="30" fillId="3" borderId="31" xfId="0" applyNumberFormat="1" applyFont="1" applyFill="1" applyBorder="1" applyAlignment="1">
      <alignment horizontal="center"/>
    </xf>
    <xf numFmtId="164" fontId="30" fillId="3" borderId="3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4" fontId="40" fillId="3" borderId="16" xfId="0" applyNumberFormat="1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/>
    </xf>
    <xf numFmtId="2" fontId="4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4" fontId="40" fillId="3" borderId="0" xfId="0" applyNumberFormat="1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2" fontId="41" fillId="3" borderId="0" xfId="0" applyNumberFormat="1" applyFont="1" applyFill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43" fillId="3" borderId="42" xfId="0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/>
    </xf>
    <xf numFmtId="0" fontId="43" fillId="3" borderId="44" xfId="0" applyFont="1" applyFill="1" applyBorder="1" applyAlignment="1">
      <alignment horizontal="center" vertical="center"/>
    </xf>
    <xf numFmtId="2" fontId="44" fillId="3" borderId="0" xfId="0" applyNumberFormat="1" applyFont="1" applyFill="1" applyAlignment="1">
      <alignment horizontal="center"/>
    </xf>
    <xf numFmtId="0" fontId="35" fillId="4" borderId="42" xfId="0" applyFont="1" applyFill="1" applyBorder="1" applyAlignment="1">
      <alignment horizontal="left"/>
    </xf>
    <xf numFmtId="0" fontId="35" fillId="4" borderId="43" xfId="0" applyFont="1" applyFill="1" applyBorder="1" applyAlignment="1">
      <alignment horizontal="left"/>
    </xf>
    <xf numFmtId="0" fontId="35" fillId="4" borderId="44" xfId="0" applyFont="1" applyFill="1" applyBorder="1" applyAlignment="1">
      <alignment horizontal="left"/>
    </xf>
    <xf numFmtId="2" fontId="35" fillId="4" borderId="43" xfId="0" applyNumberFormat="1" applyFont="1" applyFill="1" applyBorder="1" applyAlignment="1">
      <alignment horizontal="center" wrapText="1"/>
    </xf>
    <xf numFmtId="4" fontId="45" fillId="4" borderId="42" xfId="0" applyNumberFormat="1" applyFont="1" applyFill="1" applyBorder="1" applyAlignment="1">
      <alignment horizontal="center"/>
    </xf>
    <xf numFmtId="4" fontId="45" fillId="4" borderId="44" xfId="0" applyNumberFormat="1" applyFont="1" applyFill="1" applyBorder="1" applyAlignment="1">
      <alignment horizontal="center"/>
    </xf>
    <xf numFmtId="0" fontId="46" fillId="4" borderId="42" xfId="0" applyFont="1" applyFill="1" applyBorder="1" applyAlignment="1">
      <alignment horizontal="left"/>
    </xf>
    <xf numFmtId="0" fontId="46" fillId="4" borderId="43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left"/>
    </xf>
    <xf numFmtId="2" fontId="46" fillId="4" borderId="43" xfId="0" applyNumberFormat="1" applyFont="1" applyFill="1" applyBorder="1" applyAlignment="1">
      <alignment horizontal="center" wrapText="1"/>
    </xf>
    <xf numFmtId="2" fontId="47" fillId="3" borderId="0" xfId="0" applyNumberFormat="1" applyFont="1" applyFill="1" applyAlignment="1">
      <alignment horizontal="center"/>
    </xf>
    <xf numFmtId="0" fontId="46" fillId="4" borderId="45" xfId="0" applyFont="1" applyFill="1" applyBorder="1" applyAlignment="1">
      <alignment horizontal="left"/>
    </xf>
    <xf numFmtId="0" fontId="46" fillId="4" borderId="46" xfId="0" applyFont="1" applyFill="1" applyBorder="1" applyAlignment="1">
      <alignment horizontal="left"/>
    </xf>
    <xf numFmtId="0" fontId="46" fillId="4" borderId="47" xfId="0" applyFont="1" applyFill="1" applyBorder="1" applyAlignment="1">
      <alignment horizontal="left"/>
    </xf>
    <xf numFmtId="2" fontId="46" fillId="4" borderId="48" xfId="0" applyNumberFormat="1" applyFont="1" applyFill="1" applyBorder="1" applyAlignment="1">
      <alignment horizontal="center" wrapText="1"/>
    </xf>
    <xf numFmtId="4" fontId="48" fillId="4" borderId="49" xfId="0" applyNumberFormat="1" applyFont="1" applyFill="1" applyBorder="1" applyAlignment="1">
      <alignment horizontal="center"/>
    </xf>
    <xf numFmtId="0" fontId="48" fillId="4" borderId="50" xfId="0" applyFont="1" applyFill="1" applyBorder="1" applyAlignment="1">
      <alignment horizontal="center"/>
    </xf>
    <xf numFmtId="0" fontId="49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4" fontId="32" fillId="3" borderId="35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50" fillId="4" borderId="51" xfId="0" applyFont="1" applyFill="1" applyBorder="1" applyAlignment="1">
      <alignment horizontal="left"/>
    </xf>
    <xf numFmtId="0" fontId="50" fillId="4" borderId="52" xfId="0" applyFont="1" applyFill="1" applyBorder="1" applyAlignment="1">
      <alignment horizontal="left"/>
    </xf>
    <xf numFmtId="0" fontId="50" fillId="4" borderId="53" xfId="0" applyFont="1" applyFill="1" applyBorder="1" applyAlignment="1">
      <alignment horizontal="left"/>
    </xf>
    <xf numFmtId="2" fontId="50" fillId="4" borderId="54" xfId="0" applyNumberFormat="1" applyFont="1" applyFill="1" applyBorder="1" applyAlignment="1">
      <alignment horizontal="center" wrapText="1"/>
    </xf>
    <xf numFmtId="4" fontId="45" fillId="4" borderId="55" xfId="0" applyNumberFormat="1" applyFont="1" applyFill="1" applyBorder="1" applyAlignment="1">
      <alignment horizontal="center"/>
    </xf>
    <xf numFmtId="4" fontId="45" fillId="4" borderId="56" xfId="0" applyNumberFormat="1" applyFont="1" applyFill="1" applyBorder="1" applyAlignment="1">
      <alignment horizontal="center"/>
    </xf>
    <xf numFmtId="0" fontId="46" fillId="4" borderId="57" xfId="0" applyFont="1" applyFill="1" applyBorder="1" applyAlignment="1">
      <alignment horizontal="left"/>
    </xf>
    <xf numFmtId="0" fontId="46" fillId="4" borderId="58" xfId="0" applyFont="1" applyFill="1" applyBorder="1" applyAlignment="1">
      <alignment horizontal="left"/>
    </xf>
    <xf numFmtId="0" fontId="46" fillId="4" borderId="59" xfId="0" applyFont="1" applyFill="1" applyBorder="1" applyAlignment="1">
      <alignment horizontal="left"/>
    </xf>
    <xf numFmtId="2" fontId="46" fillId="4" borderId="0" xfId="0" applyNumberFormat="1" applyFont="1" applyFill="1" applyAlignment="1">
      <alignment horizontal="center" wrapText="1"/>
    </xf>
    <xf numFmtId="4" fontId="45" fillId="4" borderId="60" xfId="0" applyNumberFormat="1" applyFont="1" applyFill="1" applyBorder="1" applyAlignment="1">
      <alignment horizontal="center"/>
    </xf>
    <xf numFmtId="4" fontId="45" fillId="4" borderId="61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0" fontId="23" fillId="3" borderId="0" xfId="0" applyFont="1" applyFill="1" applyAlignment="1">
      <alignment horizontal="left"/>
    </xf>
    <xf numFmtId="2" fontId="32" fillId="3" borderId="0" xfId="0" applyNumberFormat="1" applyFont="1" applyFill="1" applyAlignment="1">
      <alignment horizontal="center"/>
    </xf>
    <xf numFmtId="2" fontId="32" fillId="3" borderId="0" xfId="0" applyNumberFormat="1" applyFont="1" applyFill="1" applyAlignment="1">
      <alignment horizontal="center"/>
    </xf>
    <xf numFmtId="4" fontId="32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3" fontId="30" fillId="3" borderId="0" xfId="0" applyNumberFormat="1" applyFont="1" applyFill="1" applyAlignment="1">
      <alignment horizontal="center"/>
    </xf>
    <xf numFmtId="3" fontId="30" fillId="3" borderId="0" xfId="0" applyNumberFormat="1" applyFont="1" applyFill="1" applyAlignment="1">
      <alignment horizontal="center"/>
    </xf>
    <xf numFmtId="4" fontId="30" fillId="3" borderId="0" xfId="0" applyNumberFormat="1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left"/>
    </xf>
    <xf numFmtId="2" fontId="30" fillId="3" borderId="0" xfId="0" applyNumberFormat="1" applyFont="1" applyFill="1" applyAlignment="1">
      <alignment horizontal="center"/>
    </xf>
    <xf numFmtId="2" fontId="23" fillId="3" borderId="0" xfId="0" applyNumberFormat="1" applyFont="1" applyFill="1" applyAlignment="1">
      <alignment horizontal="center"/>
    </xf>
    <xf numFmtId="2" fontId="23" fillId="3" borderId="0" xfId="0" applyNumberFormat="1" applyFont="1" applyFill="1" applyAlignment="1">
      <alignment horizontal="center"/>
    </xf>
    <xf numFmtId="164" fontId="23" fillId="3" borderId="0" xfId="0" applyNumberFormat="1" applyFont="1" applyFill="1" applyAlignment="1">
      <alignment horizontal="center"/>
    </xf>
    <xf numFmtId="0" fontId="3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19" fillId="3" borderId="0" xfId="0" applyNumberFormat="1" applyFont="1" applyFill="1" applyAlignment="1">
      <alignment horizontal="center"/>
    </xf>
    <xf numFmtId="0" fontId="51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4" fontId="52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35" fillId="3" borderId="0" xfId="0" applyFont="1" applyFill="1" applyAlignment="1">
      <alignment horizontal="left"/>
    </xf>
    <xf numFmtId="4" fontId="45" fillId="3" borderId="0" xfId="0" applyNumberFormat="1" applyFont="1" applyFill="1" applyAlignment="1">
      <alignment horizontal="center"/>
    </xf>
    <xf numFmtId="0" fontId="46" fillId="3" borderId="0" xfId="0" applyFont="1" applyFill="1" applyAlignment="1">
      <alignment horizontal="left"/>
    </xf>
    <xf numFmtId="0" fontId="46" fillId="3" borderId="0" xfId="0" applyFont="1" applyFill="1" applyAlignment="1">
      <alignment horizontal="center"/>
    </xf>
    <xf numFmtId="0" fontId="49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4" fontId="2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38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 xr:uid="{71CDC973-1233-4108-A4E5-58E6DB662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B7F5-9EF6-44D6-8072-0064ED856DB0}">
  <sheetPr>
    <tabColor theme="6"/>
  </sheetPr>
  <dimension ref="B2:AY115"/>
  <sheetViews>
    <sheetView tabSelected="1" topLeftCell="A16" workbookViewId="0">
      <selection activeCell="B2" sqref="B2:W96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11" customWidth="1"/>
    <col min="18" max="18" width="2.5703125" style="411" customWidth="1"/>
    <col min="19" max="19" width="9.140625" style="411"/>
    <col min="20" max="20" width="7.5703125" style="411" customWidth="1"/>
    <col min="21" max="22" width="9.140625" style="411"/>
    <col min="23" max="23" width="8.7109375" style="411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13"/>
      <c r="R6" s="13"/>
      <c r="S6" s="13"/>
      <c r="T6" s="13"/>
      <c r="U6" s="13"/>
      <c r="V6" s="13"/>
      <c r="W6" s="10"/>
    </row>
    <row r="7" spans="2:23" x14ac:dyDescent="0.25">
      <c r="B7" s="12"/>
      <c r="C7" s="9" t="s">
        <v>2</v>
      </c>
      <c r="D7" s="9"/>
      <c r="E7" s="9"/>
      <c r="F7" s="14">
        <v>43831</v>
      </c>
      <c r="G7" s="15"/>
      <c r="H7" s="14">
        <v>44012</v>
      </c>
      <c r="I7" s="15"/>
      <c r="J7" s="15"/>
      <c r="K7" s="15"/>
      <c r="L7" s="16" t="s">
        <v>3</v>
      </c>
      <c r="M7" s="17" t="s">
        <v>4</v>
      </c>
      <c r="N7" s="18"/>
      <c r="O7" s="18"/>
      <c r="P7" s="18"/>
      <c r="Q7" s="18"/>
      <c r="R7" s="18"/>
      <c r="S7" s="19"/>
      <c r="T7" s="17" t="s">
        <v>5</v>
      </c>
      <c r="U7" s="19"/>
      <c r="V7" s="13"/>
      <c r="W7" s="10"/>
    </row>
    <row r="8" spans="2:23" x14ac:dyDescent="0.25">
      <c r="B8" s="20"/>
      <c r="C8" s="5"/>
      <c r="D8" s="5"/>
      <c r="E8" s="6"/>
      <c r="F8" s="6"/>
      <c r="G8" s="6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13"/>
      <c r="U8" s="10"/>
      <c r="V8" s="10"/>
      <c r="W8" s="10"/>
    </row>
    <row r="9" spans="2:23" x14ac:dyDescent="0.25">
      <c r="B9" s="23" t="s">
        <v>6</v>
      </c>
      <c r="C9" s="23"/>
      <c r="D9" s="23"/>
      <c r="E9" s="23"/>
      <c r="F9" s="23"/>
      <c r="G9" s="24">
        <v>20.100000000000001</v>
      </c>
      <c r="H9" s="25"/>
      <c r="I9" s="26" t="s">
        <v>7</v>
      </c>
      <c r="J9" s="26"/>
      <c r="K9" s="26"/>
      <c r="L9" s="27">
        <v>1</v>
      </c>
      <c r="M9" s="25"/>
      <c r="N9" s="28" t="s">
        <v>8</v>
      </c>
      <c r="O9" s="28"/>
      <c r="P9" s="28"/>
      <c r="Q9" s="29">
        <v>1922</v>
      </c>
      <c r="R9" s="13"/>
      <c r="S9" s="28" t="s">
        <v>9</v>
      </c>
      <c r="T9" s="28"/>
      <c r="U9" s="28"/>
      <c r="V9" s="28"/>
      <c r="W9" s="28"/>
    </row>
    <row r="10" spans="2:23" x14ac:dyDescent="0.25">
      <c r="B10" s="23" t="s">
        <v>10</v>
      </c>
      <c r="C10" s="23"/>
      <c r="D10" s="23"/>
      <c r="E10" s="23"/>
      <c r="F10" s="23"/>
      <c r="G10" s="24">
        <v>20.100000000000001</v>
      </c>
      <c r="H10" s="25"/>
      <c r="I10" s="28" t="s">
        <v>11</v>
      </c>
      <c r="J10" s="28"/>
      <c r="K10" s="28"/>
      <c r="L10" s="27">
        <v>0</v>
      </c>
      <c r="M10" s="20"/>
      <c r="N10" s="30" t="s">
        <v>12</v>
      </c>
      <c r="O10" s="30"/>
      <c r="P10" s="31" t="s">
        <v>13</v>
      </c>
      <c r="Q10" s="31"/>
      <c r="R10" s="13"/>
      <c r="S10" s="32" t="s">
        <v>14</v>
      </c>
      <c r="T10" s="32"/>
      <c r="U10" s="32"/>
      <c r="V10" s="32"/>
      <c r="W10" s="32"/>
    </row>
    <row r="11" spans="2:23" x14ac:dyDescent="0.25">
      <c r="B11" s="23" t="s">
        <v>15</v>
      </c>
      <c r="C11" s="23"/>
      <c r="D11" s="23"/>
      <c r="E11" s="23"/>
      <c r="F11" s="23"/>
      <c r="G11" s="33">
        <v>0</v>
      </c>
      <c r="H11" s="25"/>
      <c r="I11" s="28" t="s">
        <v>16</v>
      </c>
      <c r="J11" s="28"/>
      <c r="K11" s="28"/>
      <c r="L11" s="34">
        <v>0</v>
      </c>
      <c r="M11" s="20"/>
      <c r="N11" s="28" t="s">
        <v>17</v>
      </c>
      <c r="O11" s="28"/>
      <c r="P11" s="28"/>
      <c r="Q11" s="35">
        <v>73</v>
      </c>
      <c r="R11" s="13"/>
      <c r="S11" s="32"/>
      <c r="T11" s="32"/>
      <c r="U11" s="32"/>
      <c r="V11" s="32"/>
      <c r="W11" s="32"/>
    </row>
    <row r="12" spans="2:23" x14ac:dyDescent="0.25">
      <c r="B12" s="23" t="s">
        <v>18</v>
      </c>
      <c r="C12" s="23"/>
      <c r="D12" s="23"/>
      <c r="E12" s="23"/>
      <c r="F12" s="23"/>
      <c r="G12" s="33">
        <v>0</v>
      </c>
      <c r="H12" s="25"/>
      <c r="I12" s="28" t="s">
        <v>19</v>
      </c>
      <c r="J12" s="28"/>
      <c r="K12" s="28"/>
      <c r="L12" s="34">
        <v>1</v>
      </c>
      <c r="M12" s="25"/>
      <c r="N12" s="26" t="s">
        <v>20</v>
      </c>
      <c r="O12" s="26"/>
      <c r="P12" s="26"/>
      <c r="Q12" s="36">
        <v>0</v>
      </c>
      <c r="R12" s="22"/>
      <c r="S12" s="32"/>
      <c r="T12" s="32"/>
      <c r="U12" s="32"/>
      <c r="V12" s="32"/>
      <c r="W12" s="32"/>
    </row>
    <row r="13" spans="2:23" x14ac:dyDescent="0.25">
      <c r="B13" s="23" t="s">
        <v>21</v>
      </c>
      <c r="C13" s="23"/>
      <c r="D13" s="23"/>
      <c r="E13" s="23"/>
      <c r="F13" s="23"/>
      <c r="G13" s="33">
        <v>0</v>
      </c>
      <c r="H13" s="25"/>
      <c r="I13" s="28" t="s">
        <v>22</v>
      </c>
      <c r="J13" s="28"/>
      <c r="K13" s="28"/>
      <c r="L13" s="37">
        <v>3</v>
      </c>
      <c r="M13" s="25"/>
      <c r="N13" s="26"/>
      <c r="O13" s="26"/>
      <c r="P13" s="26"/>
      <c r="Q13" s="38"/>
      <c r="R13" s="22"/>
      <c r="S13" s="28" t="s">
        <v>23</v>
      </c>
      <c r="T13" s="28"/>
      <c r="U13" s="28"/>
      <c r="V13" s="39" t="s">
        <v>24</v>
      </c>
      <c r="W13" s="39"/>
    </row>
    <row r="14" spans="2:23" x14ac:dyDescent="0.25">
      <c r="B14" s="40"/>
      <c r="C14" s="1"/>
      <c r="D14" s="1"/>
      <c r="E14" s="1"/>
      <c r="F14" s="1"/>
      <c r="G14" s="1"/>
      <c r="H14" s="1"/>
      <c r="I14" s="1"/>
      <c r="J14" s="1"/>
      <c r="K14" s="1"/>
      <c r="L14" s="41"/>
      <c r="M14" s="1"/>
      <c r="N14" s="1"/>
      <c r="O14" s="1"/>
      <c r="P14" s="42"/>
      <c r="Q14" s="43"/>
      <c r="R14" s="43"/>
      <c r="S14" s="43"/>
      <c r="T14" s="44"/>
      <c r="U14" s="45"/>
      <c r="V14" s="45"/>
      <c r="W14" s="4"/>
    </row>
    <row r="15" spans="2:23" x14ac:dyDescent="0.25">
      <c r="B15" s="46" t="s">
        <v>25</v>
      </c>
      <c r="C15" s="46"/>
      <c r="D15" s="46"/>
      <c r="E15" s="46"/>
      <c r="F15" s="46"/>
      <c r="G15" s="46"/>
      <c r="H15" s="47">
        <v>7.27</v>
      </c>
      <c r="I15" s="48"/>
      <c r="J15" s="1"/>
      <c r="K15" s="1"/>
      <c r="L15" s="1"/>
      <c r="M15" s="1"/>
      <c r="N15" s="1"/>
      <c r="O15" s="1"/>
      <c r="P15" s="1"/>
      <c r="Q15" s="43"/>
      <c r="R15" s="43"/>
      <c r="S15" s="43"/>
      <c r="T15" s="44"/>
      <c r="U15" s="43"/>
      <c r="V15" s="43"/>
      <c r="W15" s="4"/>
    </row>
    <row r="16" spans="2:23" x14ac:dyDescent="0.25">
      <c r="B16" s="49"/>
      <c r="C16" s="2"/>
      <c r="D16" s="2"/>
      <c r="E16" s="2"/>
      <c r="F16" s="2"/>
      <c r="G16" s="2"/>
      <c r="H16" s="50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44"/>
      <c r="U16" s="43"/>
      <c r="V16" s="43"/>
      <c r="W16" s="4"/>
    </row>
    <row r="17" spans="2:23" x14ac:dyDescent="0.25">
      <c r="B17" s="52" t="s">
        <v>26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>
        <v>-4229.03</v>
      </c>
      <c r="Q17" s="54"/>
      <c r="R17" s="54"/>
      <c r="S17" s="55"/>
      <c r="T17" s="56"/>
      <c r="U17" s="43"/>
      <c r="V17" s="43"/>
      <c r="W17" s="4"/>
    </row>
    <row r="18" spans="2:23" x14ac:dyDescent="0.25">
      <c r="B18" s="57" t="s">
        <v>27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9"/>
      <c r="R18" s="59"/>
      <c r="S18" s="60"/>
      <c r="T18" s="56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1" t="s">
        <v>28</v>
      </c>
      <c r="C20" s="61"/>
      <c r="D20" s="61"/>
      <c r="E20" s="61"/>
      <c r="F20" s="61"/>
      <c r="G20" s="61"/>
      <c r="H20" s="61"/>
      <c r="I20" s="61"/>
      <c r="J20" s="62" t="s">
        <v>29</v>
      </c>
      <c r="K20" s="62"/>
      <c r="L20" s="62" t="s">
        <v>30</v>
      </c>
      <c r="M20" s="62"/>
      <c r="N20" s="62"/>
      <c r="O20" s="63" t="s">
        <v>31</v>
      </c>
      <c r="P20" s="64"/>
      <c r="Q20" s="65" t="s">
        <v>32</v>
      </c>
      <c r="R20" s="66"/>
      <c r="S20" s="67"/>
      <c r="T20" s="68"/>
      <c r="U20" s="4"/>
      <c r="V20" s="4"/>
      <c r="W20" s="4"/>
    </row>
    <row r="21" spans="2:23" x14ac:dyDescent="0.25">
      <c r="B21" s="69" t="s">
        <v>33</v>
      </c>
      <c r="C21" s="69"/>
      <c r="D21" s="69"/>
      <c r="E21" s="69"/>
      <c r="F21" s="69"/>
      <c r="G21" s="69"/>
      <c r="H21" s="69"/>
      <c r="I21" s="69"/>
      <c r="J21" s="70">
        <v>0</v>
      </c>
      <c r="K21" s="70"/>
      <c r="L21" s="71">
        <f>L22</f>
        <v>876.78</v>
      </c>
      <c r="M21" s="71"/>
      <c r="N21" s="71"/>
      <c r="O21" s="72">
        <f>O22+O23</f>
        <v>1835.41</v>
      </c>
      <c r="P21" s="72"/>
      <c r="Q21" s="73">
        <f>Q22+Q23</f>
        <v>9.9999999999997726</v>
      </c>
      <c r="R21" s="74"/>
      <c r="S21" s="75"/>
      <c r="T21" s="76"/>
      <c r="U21" s="77"/>
      <c r="V21" s="77"/>
      <c r="W21" s="77"/>
    </row>
    <row r="22" spans="2:23" x14ac:dyDescent="0.25">
      <c r="B22" s="78" t="s">
        <v>33</v>
      </c>
      <c r="C22" s="78"/>
      <c r="D22" s="78"/>
      <c r="E22" s="78"/>
      <c r="F22" s="78"/>
      <c r="G22" s="78"/>
      <c r="H22" s="78"/>
      <c r="I22" s="78"/>
      <c r="J22" s="79">
        <v>968.63</v>
      </c>
      <c r="K22" s="79"/>
      <c r="L22" s="80">
        <v>876.78</v>
      </c>
      <c r="M22" s="80"/>
      <c r="N22" s="80"/>
      <c r="O22" s="81">
        <v>1835.41</v>
      </c>
      <c r="P22" s="81"/>
      <c r="Q22" s="82">
        <f>J22+L22-O22</f>
        <v>9.9999999999997726</v>
      </c>
      <c r="R22" s="83"/>
      <c r="S22" s="84"/>
      <c r="T22" s="85"/>
      <c r="U22" s="10"/>
      <c r="V22" s="10"/>
      <c r="W22" s="10"/>
    </row>
    <row r="23" spans="2:23" s="87" customFormat="1" x14ac:dyDescent="0.25">
      <c r="B23" s="69" t="s">
        <v>34</v>
      </c>
      <c r="C23" s="69"/>
      <c r="D23" s="69"/>
      <c r="E23" s="69"/>
      <c r="F23" s="69"/>
      <c r="G23" s="69"/>
      <c r="H23" s="69"/>
      <c r="I23" s="69"/>
      <c r="J23" s="70">
        <v>0</v>
      </c>
      <c r="K23" s="70"/>
      <c r="L23" s="71">
        <v>0</v>
      </c>
      <c r="M23" s="71"/>
      <c r="N23" s="71"/>
      <c r="O23" s="72">
        <v>0</v>
      </c>
      <c r="P23" s="72"/>
      <c r="Q23" s="73">
        <f>J23+L23-O23</f>
        <v>0</v>
      </c>
      <c r="R23" s="74"/>
      <c r="S23" s="75"/>
      <c r="T23" s="86"/>
      <c r="U23" s="77"/>
      <c r="V23" s="77"/>
      <c r="W23" s="77"/>
    </row>
    <row r="24" spans="2:23" x14ac:dyDescent="0.25">
      <c r="B24" s="88" t="s">
        <v>35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>
        <f>P17+O21</f>
        <v>-2393.62</v>
      </c>
      <c r="P24" s="90"/>
      <c r="Q24" s="90"/>
      <c r="R24" s="90"/>
      <c r="S24" s="91"/>
      <c r="T24" s="92"/>
      <c r="U24" s="10"/>
      <c r="V24" s="10"/>
      <c r="W24" s="10"/>
    </row>
    <row r="25" spans="2:23" x14ac:dyDescent="0.25">
      <c r="B25" s="5"/>
      <c r="C25" s="93" t="s">
        <v>36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10"/>
      <c r="R25" s="10"/>
      <c r="S25" s="10"/>
      <c r="T25" s="10"/>
      <c r="U25" s="10"/>
      <c r="V25" s="10"/>
      <c r="W25" s="10"/>
    </row>
    <row r="26" spans="2:23" x14ac:dyDescent="0.25">
      <c r="B26" s="94" t="s">
        <v>37</v>
      </c>
      <c r="C26" s="95"/>
      <c r="D26" s="95"/>
      <c r="E26" s="95"/>
      <c r="F26" s="95"/>
      <c r="G26" s="95"/>
      <c r="H26" s="95"/>
      <c r="I26" s="96"/>
      <c r="J26" s="97">
        <v>0</v>
      </c>
      <c r="K26" s="97"/>
      <c r="L26" s="98">
        <v>0</v>
      </c>
      <c r="M26" s="98"/>
      <c r="N26" s="98"/>
      <c r="O26" s="99">
        <v>0</v>
      </c>
      <c r="P26" s="99"/>
      <c r="Q26" s="100">
        <f>J26+L26-O26</f>
        <v>0</v>
      </c>
      <c r="R26" s="101"/>
      <c r="S26" s="102"/>
      <c r="T26" s="103"/>
      <c r="U26" s="104"/>
      <c r="V26" s="104"/>
      <c r="W26" s="104"/>
    </row>
    <row r="27" spans="2:23" x14ac:dyDescent="0.25">
      <c r="B27" s="94" t="s">
        <v>38</v>
      </c>
      <c r="C27" s="95"/>
      <c r="D27" s="95"/>
      <c r="E27" s="95"/>
      <c r="F27" s="95"/>
      <c r="G27" s="95"/>
      <c r="H27" s="95"/>
      <c r="I27" s="96"/>
      <c r="J27" s="97">
        <v>0</v>
      </c>
      <c r="K27" s="97"/>
      <c r="L27" s="98">
        <v>0</v>
      </c>
      <c r="M27" s="98"/>
      <c r="N27" s="98"/>
      <c r="O27" s="99">
        <v>0</v>
      </c>
      <c r="P27" s="99"/>
      <c r="Q27" s="100">
        <f t="shared" ref="Q27:Q38" si="0">J27+L27-O27</f>
        <v>0</v>
      </c>
      <c r="R27" s="101"/>
      <c r="S27" s="102"/>
      <c r="T27" s="103"/>
      <c r="U27" s="104"/>
      <c r="V27" s="104"/>
      <c r="W27" s="104"/>
    </row>
    <row r="28" spans="2:23" x14ac:dyDescent="0.25">
      <c r="B28" s="94" t="s">
        <v>39</v>
      </c>
      <c r="C28" s="95"/>
      <c r="D28" s="95"/>
      <c r="E28" s="95"/>
      <c r="F28" s="95"/>
      <c r="G28" s="95"/>
      <c r="H28" s="95"/>
      <c r="I28" s="96"/>
      <c r="J28" s="105">
        <v>0</v>
      </c>
      <c r="K28" s="105"/>
      <c r="L28" s="98">
        <v>0</v>
      </c>
      <c r="M28" s="98"/>
      <c r="N28" s="98"/>
      <c r="O28" s="99">
        <v>0</v>
      </c>
      <c r="P28" s="99"/>
      <c r="Q28" s="100">
        <f t="shared" si="0"/>
        <v>0</v>
      </c>
      <c r="R28" s="101"/>
      <c r="S28" s="102"/>
      <c r="T28" s="85"/>
      <c r="U28" s="104"/>
      <c r="V28" s="104"/>
      <c r="W28" s="104"/>
    </row>
    <row r="29" spans="2:23" x14ac:dyDescent="0.25">
      <c r="B29" s="94" t="s">
        <v>40</v>
      </c>
      <c r="C29" s="95"/>
      <c r="D29" s="95"/>
      <c r="E29" s="95"/>
      <c r="F29" s="95"/>
      <c r="G29" s="95"/>
      <c r="H29" s="95"/>
      <c r="I29" s="96"/>
      <c r="J29" s="105">
        <v>0</v>
      </c>
      <c r="K29" s="105"/>
      <c r="L29" s="98">
        <v>0</v>
      </c>
      <c r="M29" s="98"/>
      <c r="N29" s="98"/>
      <c r="O29" s="99">
        <v>0</v>
      </c>
      <c r="P29" s="99"/>
      <c r="Q29" s="100">
        <f t="shared" si="0"/>
        <v>0</v>
      </c>
      <c r="R29" s="101"/>
      <c r="S29" s="102"/>
      <c r="T29" s="85"/>
      <c r="U29" s="104"/>
      <c r="V29" s="104"/>
      <c r="W29" s="104"/>
    </row>
    <row r="30" spans="2:23" x14ac:dyDescent="0.25">
      <c r="B30" s="94" t="s">
        <v>41</v>
      </c>
      <c r="C30" s="95"/>
      <c r="D30" s="95"/>
      <c r="E30" s="95"/>
      <c r="F30" s="95"/>
      <c r="G30" s="95"/>
      <c r="H30" s="95"/>
      <c r="I30" s="96"/>
      <c r="J30" s="82">
        <v>0</v>
      </c>
      <c r="K30" s="84"/>
      <c r="L30" s="97">
        <v>0</v>
      </c>
      <c r="M30" s="106"/>
      <c r="N30" s="107"/>
      <c r="O30" s="100">
        <v>0</v>
      </c>
      <c r="P30" s="102"/>
      <c r="Q30" s="100">
        <f>J30+L30-O30</f>
        <v>0</v>
      </c>
      <c r="R30" s="101"/>
      <c r="S30" s="102"/>
      <c r="T30" s="85"/>
      <c r="U30" s="104"/>
      <c r="V30" s="104"/>
      <c r="W30" s="104"/>
    </row>
    <row r="31" spans="2:23" x14ac:dyDescent="0.25">
      <c r="B31" s="108" t="s">
        <v>42</v>
      </c>
      <c r="C31" s="109"/>
      <c r="D31" s="109"/>
      <c r="E31" s="109"/>
      <c r="F31" s="109"/>
      <c r="G31" s="109"/>
      <c r="H31" s="109"/>
      <c r="I31" s="110"/>
      <c r="J31" s="82">
        <v>51.66</v>
      </c>
      <c r="K31" s="84"/>
      <c r="L31" s="97">
        <v>0</v>
      </c>
      <c r="M31" s="106"/>
      <c r="N31" s="107"/>
      <c r="O31" s="100">
        <v>0</v>
      </c>
      <c r="P31" s="102"/>
      <c r="Q31" s="100">
        <f>J31+L31-O31</f>
        <v>51.66</v>
      </c>
      <c r="R31" s="101"/>
      <c r="S31" s="102"/>
      <c r="T31" s="85"/>
      <c r="U31" s="104"/>
      <c r="V31" s="104"/>
      <c r="W31" s="104"/>
    </row>
    <row r="32" spans="2:23" x14ac:dyDescent="0.25">
      <c r="B32" s="94" t="s">
        <v>43</v>
      </c>
      <c r="C32" s="95"/>
      <c r="D32" s="95"/>
      <c r="E32" s="95"/>
      <c r="F32" s="95"/>
      <c r="G32" s="95"/>
      <c r="H32" s="95"/>
      <c r="I32" s="96"/>
      <c r="J32" s="82">
        <v>0</v>
      </c>
      <c r="K32" s="84"/>
      <c r="L32" s="97">
        <v>0</v>
      </c>
      <c r="M32" s="106"/>
      <c r="N32" s="107"/>
      <c r="O32" s="100">
        <v>0</v>
      </c>
      <c r="P32" s="102"/>
      <c r="Q32" s="100">
        <f>J32+L32-O32</f>
        <v>0</v>
      </c>
      <c r="R32" s="101"/>
      <c r="S32" s="102"/>
      <c r="T32" s="85"/>
      <c r="U32" s="104"/>
      <c r="V32" s="104"/>
      <c r="W32" s="104"/>
    </row>
    <row r="33" spans="2:51" x14ac:dyDescent="0.25">
      <c r="B33" s="111" t="s">
        <v>44</v>
      </c>
      <c r="C33" s="112"/>
      <c r="D33" s="112"/>
      <c r="E33" s="112"/>
      <c r="F33" s="112"/>
      <c r="G33" s="112"/>
      <c r="H33" s="112"/>
      <c r="I33" s="113"/>
      <c r="J33" s="114">
        <f>J34+J35+J36+J37+J38</f>
        <v>2404.6799999999998</v>
      </c>
      <c r="K33" s="114"/>
      <c r="L33" s="115">
        <f>L34+L35+L36+L37+L38</f>
        <v>1620.48</v>
      </c>
      <c r="M33" s="115"/>
      <c r="N33" s="115"/>
      <c r="O33" s="115">
        <f>O34+O35+O36+O37+O38</f>
        <v>4025.16</v>
      </c>
      <c r="P33" s="115"/>
      <c r="Q33" s="116">
        <f t="shared" si="0"/>
        <v>0</v>
      </c>
      <c r="R33" s="117"/>
      <c r="S33" s="118"/>
      <c r="T33" s="119"/>
      <c r="U33" s="10"/>
      <c r="V33" s="10"/>
      <c r="W33" s="10"/>
    </row>
    <row r="34" spans="2:51" x14ac:dyDescent="0.25">
      <c r="B34" s="120" t="s">
        <v>45</v>
      </c>
      <c r="C34" s="121"/>
      <c r="D34" s="121"/>
      <c r="E34" s="121"/>
      <c r="F34" s="121"/>
      <c r="G34" s="121"/>
      <c r="H34" s="121"/>
      <c r="I34" s="122"/>
      <c r="J34" s="116">
        <v>0</v>
      </c>
      <c r="K34" s="118"/>
      <c r="L34" s="82">
        <v>0</v>
      </c>
      <c r="M34" s="83"/>
      <c r="N34" s="84"/>
      <c r="O34" s="82">
        <v>0</v>
      </c>
      <c r="P34" s="84"/>
      <c r="Q34" s="82">
        <f>J34+L34-O34</f>
        <v>0</v>
      </c>
      <c r="R34" s="83"/>
      <c r="S34" s="84"/>
      <c r="T34" s="119"/>
      <c r="U34" s="10"/>
      <c r="V34" s="10"/>
      <c r="W34" s="10"/>
    </row>
    <row r="35" spans="2:51" x14ac:dyDescent="0.25">
      <c r="B35" s="123" t="s">
        <v>46</v>
      </c>
      <c r="C35" s="124"/>
      <c r="D35" s="124"/>
      <c r="E35" s="124"/>
      <c r="F35" s="124"/>
      <c r="G35" s="124"/>
      <c r="H35" s="124"/>
      <c r="I35" s="125"/>
      <c r="J35" s="79">
        <v>0</v>
      </c>
      <c r="K35" s="79"/>
      <c r="L35" s="126">
        <v>0</v>
      </c>
      <c r="M35" s="126"/>
      <c r="N35" s="126"/>
      <c r="O35" s="127">
        <v>0</v>
      </c>
      <c r="P35" s="127"/>
      <c r="Q35" s="82">
        <f t="shared" si="0"/>
        <v>0</v>
      </c>
      <c r="R35" s="83"/>
      <c r="S35" s="84"/>
      <c r="T35" s="128"/>
      <c r="U35" s="10"/>
      <c r="V35" s="10"/>
      <c r="W35" s="10"/>
    </row>
    <row r="36" spans="2:51" x14ac:dyDescent="0.25">
      <c r="B36" s="123" t="s">
        <v>47</v>
      </c>
      <c r="C36" s="124"/>
      <c r="D36" s="124"/>
      <c r="E36" s="124"/>
      <c r="F36" s="124"/>
      <c r="G36" s="124"/>
      <c r="H36" s="124"/>
      <c r="I36" s="125"/>
      <c r="J36" s="79">
        <v>905.07</v>
      </c>
      <c r="K36" s="79"/>
      <c r="L36" s="126">
        <v>128.88</v>
      </c>
      <c r="M36" s="126"/>
      <c r="N36" s="126"/>
      <c r="O36" s="127">
        <v>1033.95</v>
      </c>
      <c r="P36" s="127"/>
      <c r="Q36" s="82">
        <f t="shared" si="0"/>
        <v>0</v>
      </c>
      <c r="R36" s="83"/>
      <c r="S36" s="84"/>
      <c r="T36" s="129"/>
      <c r="U36" s="10"/>
      <c r="V36" s="10"/>
      <c r="W36" s="10"/>
    </row>
    <row r="37" spans="2:51" x14ac:dyDescent="0.25">
      <c r="B37" s="123" t="s">
        <v>48</v>
      </c>
      <c r="C37" s="124"/>
      <c r="D37" s="124"/>
      <c r="E37" s="124"/>
      <c r="F37" s="124"/>
      <c r="G37" s="124"/>
      <c r="H37" s="124"/>
      <c r="I37" s="125"/>
      <c r="J37" s="79">
        <v>0</v>
      </c>
      <c r="K37" s="79"/>
      <c r="L37" s="126">
        <v>0</v>
      </c>
      <c r="M37" s="126"/>
      <c r="N37" s="126"/>
      <c r="O37" s="127">
        <v>0</v>
      </c>
      <c r="P37" s="127"/>
      <c r="Q37" s="82">
        <f t="shared" si="0"/>
        <v>0</v>
      </c>
      <c r="R37" s="83"/>
      <c r="S37" s="84"/>
      <c r="T37" s="129"/>
      <c r="U37" s="10"/>
      <c r="V37" s="10"/>
      <c r="W37" s="10"/>
    </row>
    <row r="38" spans="2:51" x14ac:dyDescent="0.25">
      <c r="B38" s="130" t="s">
        <v>49</v>
      </c>
      <c r="C38" s="131"/>
      <c r="D38" s="131"/>
      <c r="E38" s="131"/>
      <c r="F38" s="131"/>
      <c r="G38" s="131"/>
      <c r="H38" s="131"/>
      <c r="I38" s="132"/>
      <c r="J38" s="133">
        <v>1499.61</v>
      </c>
      <c r="K38" s="133"/>
      <c r="L38" s="134">
        <v>1491.6</v>
      </c>
      <c r="M38" s="134"/>
      <c r="N38" s="134"/>
      <c r="O38" s="135">
        <v>2991.21</v>
      </c>
      <c r="P38" s="135"/>
      <c r="Q38" s="136">
        <f t="shared" si="0"/>
        <v>0</v>
      </c>
      <c r="R38" s="137"/>
      <c r="S38" s="138"/>
      <c r="T38" s="129"/>
      <c r="U38" s="10"/>
      <c r="V38" s="10"/>
      <c r="W38" s="10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40" t="s">
        <v>50</v>
      </c>
      <c r="AS38" s="140"/>
      <c r="AT38" s="140"/>
      <c r="AU38" s="140"/>
      <c r="AV38" s="140"/>
      <c r="AW38" s="141" t="s">
        <v>51</v>
      </c>
      <c r="AX38" s="141"/>
      <c r="AY38" s="142" t="s">
        <v>52</v>
      </c>
    </row>
    <row r="39" spans="2:51" ht="18" customHeight="1" x14ac:dyDescent="0.25">
      <c r="B39" s="143" t="s">
        <v>53</v>
      </c>
      <c r="C39" s="144"/>
      <c r="D39" s="144"/>
      <c r="E39" s="144"/>
      <c r="F39" s="144"/>
      <c r="G39" s="145"/>
      <c r="H39" s="146"/>
      <c r="I39" s="147"/>
      <c r="J39" s="147"/>
      <c r="K39" s="147"/>
      <c r="L39" s="147"/>
      <c r="M39" s="147"/>
      <c r="N39" s="147"/>
      <c r="O39" s="147"/>
      <c r="P39" s="148"/>
      <c r="Q39" s="149">
        <v>0</v>
      </c>
      <c r="R39" s="149"/>
      <c r="S39" s="149"/>
      <c r="T39" s="150"/>
      <c r="U39" s="151"/>
      <c r="V39" s="151"/>
      <c r="W39" s="152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53" t="s">
        <v>54</v>
      </c>
      <c r="AS39" s="153"/>
      <c r="AT39" s="153"/>
      <c r="AU39" s="153" t="s">
        <v>55</v>
      </c>
      <c r="AV39" s="153"/>
      <c r="AW39" s="154" t="s">
        <v>54</v>
      </c>
      <c r="AX39" s="154" t="s">
        <v>55</v>
      </c>
      <c r="AY39" s="142"/>
    </row>
    <row r="40" spans="2:51" x14ac:dyDescent="0.25"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2"/>
      <c r="Q40" s="150"/>
      <c r="R40" s="151"/>
      <c r="S40" s="152"/>
      <c r="T40" s="150"/>
      <c r="U40" s="151"/>
      <c r="V40" s="151"/>
      <c r="W40" s="152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6"/>
      <c r="AS40" s="156"/>
      <c r="AT40" s="156"/>
      <c r="AU40" s="154"/>
      <c r="AV40" s="154"/>
      <c r="AW40" s="156"/>
      <c r="AX40" s="154"/>
      <c r="AY40" s="157"/>
    </row>
    <row r="41" spans="2:51" ht="15" customHeight="1" x14ac:dyDescent="0.25">
      <c r="B41" s="158" t="s">
        <v>56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  <c r="Q41" s="161" t="s">
        <v>57</v>
      </c>
      <c r="R41" s="161"/>
      <c r="S41" s="161"/>
      <c r="T41" s="162"/>
      <c r="U41" s="163" t="s">
        <v>58</v>
      </c>
      <c r="V41" s="161"/>
      <c r="W41" s="162"/>
      <c r="AC41" s="164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6">
        <f>AR133</f>
        <v>0</v>
      </c>
      <c r="AS41" s="166"/>
      <c r="AT41" s="166"/>
      <c r="AU41" s="167">
        <f>AU133</f>
        <v>0</v>
      </c>
      <c r="AV41" s="167"/>
      <c r="AW41" s="168">
        <f>AW133</f>
        <v>0</v>
      </c>
      <c r="AX41" s="169">
        <f>AX133</f>
        <v>0</v>
      </c>
      <c r="AY41" s="170">
        <f>AX41-AU41</f>
        <v>0</v>
      </c>
    </row>
    <row r="42" spans="2:51" ht="26.25" customHeight="1" x14ac:dyDescent="0.25">
      <c r="B42" s="171" t="s">
        <v>59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Q42" s="174" t="s">
        <v>54</v>
      </c>
      <c r="R42" s="174"/>
      <c r="S42" s="174"/>
      <c r="T42" s="175" t="s">
        <v>60</v>
      </c>
      <c r="U42" s="174" t="s">
        <v>54</v>
      </c>
      <c r="V42" s="174"/>
      <c r="W42" s="176" t="s">
        <v>60</v>
      </c>
      <c r="AC42" s="177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9"/>
      <c r="AS42" s="179"/>
      <c r="AT42" s="179"/>
      <c r="AU42" s="180"/>
      <c r="AV42" s="180"/>
      <c r="AW42" s="181"/>
      <c r="AX42" s="182"/>
      <c r="AY42" s="183"/>
    </row>
    <row r="43" spans="2:51" ht="14.25" customHeight="1" x14ac:dyDescent="0.25">
      <c r="B43" s="184" t="s">
        <v>61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6"/>
      <c r="R43" s="186"/>
      <c r="S43" s="186"/>
      <c r="T43" s="186"/>
      <c r="U43" s="186"/>
      <c r="V43" s="186"/>
      <c r="W43" s="187"/>
      <c r="AC43" s="177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9"/>
      <c r="AS43" s="179"/>
      <c r="AT43" s="179"/>
      <c r="AU43" s="180"/>
      <c r="AV43" s="180"/>
      <c r="AW43" s="181"/>
      <c r="AX43" s="182"/>
      <c r="AY43" s="183"/>
    </row>
    <row r="44" spans="2:51" ht="48.75" customHeight="1" x14ac:dyDescent="0.25">
      <c r="B44" s="188">
        <v>1</v>
      </c>
      <c r="C44" s="189" t="s">
        <v>62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90">
        <f>T44*G9*6</f>
        <v>0</v>
      </c>
      <c r="R44" s="190"/>
      <c r="S44" s="190"/>
      <c r="T44" s="191">
        <v>0</v>
      </c>
      <c r="U44" s="192">
        <f>U46+U47</f>
        <v>0</v>
      </c>
      <c r="V44" s="193"/>
      <c r="W44" s="194">
        <f>U44/G9/6</f>
        <v>0</v>
      </c>
    </row>
    <row r="45" spans="2:51" x14ac:dyDescent="0.25">
      <c r="B45" s="188"/>
      <c r="C45" s="195" t="s">
        <v>63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7"/>
      <c r="Q45" s="198"/>
      <c r="R45" s="199"/>
      <c r="S45" s="200"/>
      <c r="T45" s="201"/>
      <c r="U45" s="202"/>
      <c r="V45" s="203"/>
      <c r="W45" s="194"/>
    </row>
    <row r="46" spans="2:51" x14ac:dyDescent="0.25">
      <c r="B46" s="188"/>
      <c r="C46" s="204" t="s">
        <v>64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198"/>
      <c r="R46" s="199"/>
      <c r="S46" s="200"/>
      <c r="T46" s="201"/>
      <c r="U46" s="205"/>
      <c r="V46" s="206"/>
      <c r="W46" s="194"/>
    </row>
    <row r="47" spans="2:51" x14ac:dyDescent="0.25">
      <c r="B47" s="188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198"/>
      <c r="R47" s="199"/>
      <c r="S47" s="200"/>
      <c r="T47" s="201"/>
      <c r="U47" s="205"/>
      <c r="V47" s="206"/>
      <c r="W47" s="194"/>
    </row>
    <row r="48" spans="2:51" ht="44.25" customHeight="1" x14ac:dyDescent="0.25">
      <c r="B48" s="188">
        <v>2</v>
      </c>
      <c r="C48" s="207" t="s">
        <v>65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9"/>
      <c r="Q48" s="202">
        <f>T48*G9*6</f>
        <v>97.686000000000007</v>
      </c>
      <c r="R48" s="210"/>
      <c r="S48" s="203"/>
      <c r="T48" s="211">
        <v>0.81</v>
      </c>
      <c r="U48" s="202">
        <f>U51</f>
        <v>0</v>
      </c>
      <c r="V48" s="203"/>
      <c r="W48" s="211">
        <f>U48/G9/6</f>
        <v>0</v>
      </c>
    </row>
    <row r="49" spans="2:23" x14ac:dyDescent="0.25">
      <c r="B49" s="188"/>
      <c r="C49" s="212" t="s">
        <v>63</v>
      </c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4"/>
      <c r="Q49" s="215"/>
      <c r="R49" s="216"/>
      <c r="S49" s="217"/>
      <c r="T49" s="211"/>
      <c r="U49" s="218"/>
      <c r="V49" s="219"/>
      <c r="W49" s="211"/>
    </row>
    <row r="50" spans="2:23" ht="15" customHeight="1" x14ac:dyDescent="0.25">
      <c r="B50" s="188"/>
      <c r="C50" s="220" t="s">
        <v>66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2"/>
      <c r="Q50" s="215"/>
      <c r="R50" s="216"/>
      <c r="S50" s="217"/>
      <c r="T50" s="211"/>
      <c r="U50" s="218"/>
      <c r="V50" s="219"/>
      <c r="W50" s="211"/>
    </row>
    <row r="51" spans="2:23" x14ac:dyDescent="0.25">
      <c r="B51" s="188"/>
      <c r="C51" s="220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  <c r="Q51" s="223"/>
      <c r="R51" s="224"/>
      <c r="S51" s="225"/>
      <c r="T51" s="211"/>
      <c r="U51" s="226">
        <v>0</v>
      </c>
      <c r="V51" s="227"/>
      <c r="W51" s="211"/>
    </row>
    <row r="52" spans="2:23" ht="30.75" customHeight="1" x14ac:dyDescent="0.25">
      <c r="B52" s="228" t="s">
        <v>67</v>
      </c>
      <c r="C52" s="229" t="s">
        <v>68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02">
        <f>T52*G9*6</f>
        <v>101.304</v>
      </c>
      <c r="R52" s="210"/>
      <c r="S52" s="203"/>
      <c r="T52" s="211">
        <v>0.84</v>
      </c>
      <c r="U52" s="202">
        <f>Q52</f>
        <v>101.304</v>
      </c>
      <c r="V52" s="203"/>
      <c r="W52" s="211">
        <f>U52/G9/6</f>
        <v>0.84</v>
      </c>
    </row>
    <row r="53" spans="2:23" s="87" customFormat="1" hidden="1" x14ac:dyDescent="0.25">
      <c r="B53" s="230"/>
      <c r="C53" s="204" t="s">
        <v>69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31"/>
      <c r="R53" s="231"/>
      <c r="S53" s="231"/>
      <c r="T53" s="232"/>
      <c r="U53" s="233"/>
      <c r="V53" s="234"/>
      <c r="W53" s="232"/>
    </row>
    <row r="54" spans="2:23" hidden="1" x14ac:dyDescent="0.25">
      <c r="B54" s="230"/>
      <c r="C54" s="204" t="s">
        <v>70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31"/>
      <c r="R54" s="231"/>
      <c r="S54" s="231"/>
      <c r="T54" s="232"/>
      <c r="U54" s="233"/>
      <c r="V54" s="234"/>
      <c r="W54" s="232"/>
    </row>
    <row r="55" spans="2:23" hidden="1" x14ac:dyDescent="0.25">
      <c r="B55" s="230"/>
      <c r="C55" s="204" t="s">
        <v>70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31"/>
      <c r="R55" s="231"/>
      <c r="S55" s="231"/>
      <c r="T55" s="232"/>
      <c r="U55" s="233"/>
      <c r="V55" s="234"/>
      <c r="W55" s="232"/>
    </row>
    <row r="56" spans="2:23" hidden="1" x14ac:dyDescent="0.25">
      <c r="B56" s="230"/>
      <c r="C56" s="204" t="s">
        <v>71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31"/>
      <c r="R56" s="231"/>
      <c r="S56" s="231"/>
      <c r="T56" s="232"/>
      <c r="U56" s="233"/>
      <c r="V56" s="234"/>
      <c r="W56" s="232"/>
    </row>
    <row r="57" spans="2:23" hidden="1" x14ac:dyDescent="0.25">
      <c r="B57" s="230"/>
      <c r="C57" s="204" t="s">
        <v>72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35"/>
      <c r="R57" s="236"/>
      <c r="S57" s="237"/>
      <c r="T57" s="232"/>
      <c r="U57" s="233"/>
      <c r="V57" s="234"/>
      <c r="W57" s="232"/>
    </row>
    <row r="58" spans="2:23" hidden="1" x14ac:dyDescent="0.25">
      <c r="B58" s="230"/>
      <c r="C58" s="204" t="s">
        <v>73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35"/>
      <c r="R58" s="236"/>
      <c r="S58" s="237"/>
      <c r="T58" s="232"/>
      <c r="U58" s="233"/>
      <c r="V58" s="234"/>
      <c r="W58" s="232"/>
    </row>
    <row r="59" spans="2:23" x14ac:dyDescent="0.25">
      <c r="B59" s="230"/>
      <c r="C59" s="238" t="s">
        <v>74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40"/>
      <c r="Q59" s="241"/>
      <c r="R59" s="242"/>
      <c r="S59" s="243"/>
      <c r="T59" s="232"/>
      <c r="U59" s="244"/>
      <c r="V59" s="245"/>
      <c r="W59" s="232"/>
    </row>
    <row r="60" spans="2:23" x14ac:dyDescent="0.25">
      <c r="B60" s="230"/>
      <c r="C60" s="246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8"/>
      <c r="Q60" s="241"/>
      <c r="R60" s="242"/>
      <c r="S60" s="243"/>
      <c r="T60" s="232"/>
      <c r="U60" s="244"/>
      <c r="V60" s="245"/>
      <c r="W60" s="232"/>
    </row>
    <row r="61" spans="2:23" ht="15" customHeight="1" x14ac:dyDescent="0.25">
      <c r="B61" s="249" t="s">
        <v>75</v>
      </c>
      <c r="C61" s="207" t="s">
        <v>76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9"/>
      <c r="Q61" s="250">
        <f>T61*G9*6</f>
        <v>215.87400000000002</v>
      </c>
      <c r="R61" s="250"/>
      <c r="S61" s="250"/>
      <c r="T61" s="201">
        <v>1.79</v>
      </c>
      <c r="U61" s="202">
        <v>0</v>
      </c>
      <c r="V61" s="203"/>
      <c r="W61" s="211">
        <f>U61/G9/6</f>
        <v>0</v>
      </c>
    </row>
    <row r="62" spans="2:23" ht="29.25" customHeight="1" x14ac:dyDescent="0.25">
      <c r="B62" s="230"/>
      <c r="C62" s="195" t="s">
        <v>63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  <c r="Q62" s="251"/>
      <c r="R62" s="252"/>
      <c r="S62" s="253"/>
      <c r="T62" s="201"/>
      <c r="U62" s="202"/>
      <c r="V62" s="203"/>
      <c r="W62" s="211"/>
    </row>
    <row r="63" spans="2:23" x14ac:dyDescent="0.25">
      <c r="B63" s="230"/>
      <c r="C63" s="254" t="s">
        <v>77</v>
      </c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6"/>
      <c r="Q63" s="241"/>
      <c r="R63" s="242"/>
      <c r="S63" s="243"/>
      <c r="T63" s="243"/>
      <c r="U63" s="257"/>
      <c r="V63" s="258"/>
      <c r="W63" s="232"/>
    </row>
    <row r="64" spans="2:23" x14ac:dyDescent="0.25">
      <c r="B64" s="230"/>
      <c r="C64" s="259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1"/>
      <c r="Q64" s="241"/>
      <c r="R64" s="242"/>
      <c r="S64" s="243"/>
      <c r="T64" s="243"/>
      <c r="U64" s="262"/>
      <c r="V64" s="263"/>
      <c r="W64" s="232"/>
    </row>
    <row r="65" spans="2:23" x14ac:dyDescent="0.25">
      <c r="B65" s="249" t="s">
        <v>78</v>
      </c>
      <c r="C65" s="264" t="s">
        <v>79</v>
      </c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5">
        <f>T65*G9*6</f>
        <v>18.09</v>
      </c>
      <c r="R65" s="265"/>
      <c r="S65" s="265"/>
      <c r="T65" s="211">
        <v>0.15</v>
      </c>
      <c r="U65" s="202">
        <v>0</v>
      </c>
      <c r="V65" s="203"/>
      <c r="W65" s="211">
        <f>U65/G9/6</f>
        <v>0</v>
      </c>
    </row>
    <row r="66" spans="2:23" x14ac:dyDescent="0.25">
      <c r="B66" s="230"/>
      <c r="C66" s="266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8"/>
      <c r="Q66" s="269"/>
      <c r="R66" s="270"/>
      <c r="S66" s="271"/>
      <c r="T66" s="243"/>
      <c r="U66" s="262"/>
      <c r="V66" s="263"/>
      <c r="W66" s="232"/>
    </row>
    <row r="67" spans="2:23" x14ac:dyDescent="0.25">
      <c r="B67" s="272">
        <v>6</v>
      </c>
      <c r="C67" s="273" t="s">
        <v>80</v>
      </c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5"/>
      <c r="R67" s="276"/>
      <c r="S67" s="277"/>
      <c r="T67" s="243"/>
      <c r="U67" s="202"/>
      <c r="V67" s="203"/>
      <c r="W67" s="211"/>
    </row>
    <row r="68" spans="2:23" x14ac:dyDescent="0.25">
      <c r="B68" s="278"/>
      <c r="C68" s="204" t="s">
        <v>81</v>
      </c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79">
        <f>T68*G9*12</f>
        <v>0</v>
      </c>
      <c r="R68" s="279"/>
      <c r="S68" s="279"/>
      <c r="T68" s="211">
        <v>0</v>
      </c>
      <c r="U68" s="202">
        <f>Q68</f>
        <v>0</v>
      </c>
      <c r="V68" s="203"/>
      <c r="W68" s="211">
        <f>U68/G9/12</f>
        <v>0</v>
      </c>
    </row>
    <row r="69" spans="2:23" x14ac:dyDescent="0.25">
      <c r="B69" s="278"/>
      <c r="C69" s="246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8"/>
      <c r="Q69" s="280"/>
      <c r="R69" s="281"/>
      <c r="S69" s="282"/>
      <c r="T69" s="211"/>
      <c r="U69" s="218"/>
      <c r="V69" s="219"/>
      <c r="W69" s="211"/>
    </row>
    <row r="70" spans="2:23" x14ac:dyDescent="0.25">
      <c r="B70" s="272">
        <v>7</v>
      </c>
      <c r="C70" s="264" t="s">
        <v>82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83">
        <f>T70*G9*12</f>
        <v>0</v>
      </c>
      <c r="R70" s="283"/>
      <c r="S70" s="283"/>
      <c r="T70" s="211">
        <v>0</v>
      </c>
      <c r="U70" s="202">
        <f>Q70</f>
        <v>0</v>
      </c>
      <c r="V70" s="203"/>
      <c r="W70" s="211">
        <f>U70/G9/12</f>
        <v>0</v>
      </c>
    </row>
    <row r="71" spans="2:23" x14ac:dyDescent="0.25">
      <c r="B71" s="278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31"/>
      <c r="R71" s="231"/>
      <c r="S71" s="231"/>
      <c r="T71" s="232"/>
      <c r="U71" s="235"/>
      <c r="V71" s="237"/>
      <c r="W71" s="232"/>
    </row>
    <row r="72" spans="2:23" x14ac:dyDescent="0.25">
      <c r="B72" s="272">
        <v>8</v>
      </c>
      <c r="C72" s="273" t="s">
        <v>83</v>
      </c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84"/>
      <c r="R72" s="285"/>
      <c r="S72" s="286"/>
      <c r="T72" s="287"/>
      <c r="U72" s="288"/>
      <c r="V72" s="289"/>
      <c r="W72" s="211"/>
    </row>
    <row r="73" spans="2:23" x14ac:dyDescent="0.25">
      <c r="B73" s="278"/>
      <c r="C73" s="204" t="s">
        <v>84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90">
        <f>T73*G9*6</f>
        <v>262.90800000000002</v>
      </c>
      <c r="R73" s="290"/>
      <c r="S73" s="290"/>
      <c r="T73" s="211">
        <v>2.1800000000000002</v>
      </c>
      <c r="U73" s="202">
        <f>99.9*6</f>
        <v>599.40000000000009</v>
      </c>
      <c r="V73" s="203"/>
      <c r="W73" s="211">
        <f>U73/G9/6</f>
        <v>4.9701492537313436</v>
      </c>
    </row>
    <row r="74" spans="2:23" x14ac:dyDescent="0.25">
      <c r="B74" s="278"/>
      <c r="C74" s="246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8"/>
      <c r="Q74" s="291"/>
      <c r="R74" s="292"/>
      <c r="S74" s="293"/>
      <c r="T74" s="211"/>
      <c r="U74" s="218"/>
      <c r="V74" s="219"/>
      <c r="W74" s="211"/>
    </row>
    <row r="75" spans="2:23" x14ac:dyDescent="0.25">
      <c r="B75" s="272">
        <v>9</v>
      </c>
      <c r="C75" s="264" t="s">
        <v>85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90">
        <f>T75*G9*6</f>
        <v>180.9</v>
      </c>
      <c r="R75" s="290"/>
      <c r="S75" s="290"/>
      <c r="T75" s="211">
        <v>1.5</v>
      </c>
      <c r="U75" s="202">
        <v>231.6</v>
      </c>
      <c r="V75" s="203"/>
      <c r="W75" s="211">
        <f>U75/G9/6</f>
        <v>1.9203980099502485</v>
      </c>
    </row>
    <row r="76" spans="2:23" x14ac:dyDescent="0.25">
      <c r="B76" s="278"/>
      <c r="C76" s="238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40"/>
      <c r="Q76" s="235"/>
      <c r="R76" s="236"/>
      <c r="S76" s="237"/>
      <c r="T76" s="242"/>
      <c r="U76" s="235"/>
      <c r="V76" s="237"/>
      <c r="W76" s="232"/>
    </row>
    <row r="77" spans="2:23" x14ac:dyDescent="0.25">
      <c r="B77" s="294">
        <v>10</v>
      </c>
      <c r="C77" s="295" t="s">
        <v>86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6">
        <f>T77*G9*12</f>
        <v>0</v>
      </c>
      <c r="R77" s="296"/>
      <c r="S77" s="296"/>
      <c r="T77" s="297">
        <v>0</v>
      </c>
      <c r="U77" s="288">
        <f>Q77</f>
        <v>0</v>
      </c>
      <c r="V77" s="289"/>
      <c r="W77" s="211">
        <f>U77/G9/12</f>
        <v>0</v>
      </c>
    </row>
    <row r="78" spans="2:23" x14ac:dyDescent="0.25">
      <c r="B78" s="294"/>
      <c r="C78" s="298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300"/>
      <c r="Q78" s="301"/>
      <c r="R78" s="302"/>
      <c r="S78" s="303"/>
      <c r="T78" s="297"/>
      <c r="U78" s="304"/>
      <c r="V78" s="305"/>
      <c r="W78" s="211"/>
    </row>
    <row r="79" spans="2:23" x14ac:dyDescent="0.25">
      <c r="B79" s="306" t="s">
        <v>87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7">
        <f>Q44+Q48+Q52+Q61+Q65+Q68+Q70+Q73+Q75+Q77</f>
        <v>876.76200000000006</v>
      </c>
      <c r="R79" s="308"/>
      <c r="S79" s="308"/>
      <c r="T79" s="309">
        <f>T44+T48+T52+T61+T65+T68+T70+T73+T75+T77</f>
        <v>7.27</v>
      </c>
      <c r="U79" s="310">
        <f>U44+U48+U52+U61+U65+U68+U70+U73+U75+U77</f>
        <v>932.30400000000009</v>
      </c>
      <c r="V79" s="311"/>
      <c r="W79" s="211">
        <f>W44+W48+W52+W61+W65+W68+W70+W73+W75+W77</f>
        <v>7.7305472636815917</v>
      </c>
    </row>
    <row r="80" spans="2:23" x14ac:dyDescent="0.25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3"/>
      <c r="R80" s="314"/>
      <c r="S80" s="314"/>
      <c r="T80" s="315"/>
      <c r="U80" s="316"/>
      <c r="V80" s="316"/>
      <c r="W80" s="317"/>
    </row>
    <row r="81" spans="2:23" ht="33" customHeight="1" x14ac:dyDescent="0.25">
      <c r="B81" s="318" t="s">
        <v>88</v>
      </c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20"/>
      <c r="U81" s="321">
        <f>O24-U79</f>
        <v>-3325.924</v>
      </c>
      <c r="V81" s="322"/>
      <c r="W81" s="323"/>
    </row>
    <row r="82" spans="2:23" x14ac:dyDescent="0.25">
      <c r="B82" s="324" t="s">
        <v>89</v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6"/>
      <c r="W82" s="327"/>
    </row>
    <row r="83" spans="2:23" x14ac:dyDescent="0.25">
      <c r="B83" s="328" t="s">
        <v>90</v>
      </c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331"/>
      <c r="U83" s="332">
        <v>0</v>
      </c>
      <c r="V83" s="333"/>
      <c r="W83" s="327"/>
    </row>
    <row r="84" spans="2:23" x14ac:dyDescent="0.25">
      <c r="B84" s="334" t="s">
        <v>91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6"/>
      <c r="T84" s="337"/>
      <c r="U84" s="332">
        <f>O29</f>
        <v>0</v>
      </c>
      <c r="V84" s="333"/>
      <c r="W84" s="338"/>
    </row>
    <row r="85" spans="2:23" x14ac:dyDescent="0.25">
      <c r="B85" s="339" t="s">
        <v>92</v>
      </c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1"/>
      <c r="T85" s="342"/>
      <c r="U85" s="343">
        <f>U83+U84</f>
        <v>0</v>
      </c>
      <c r="V85" s="344"/>
      <c r="W85" s="327"/>
    </row>
    <row r="86" spans="2:23" x14ac:dyDescent="0.25">
      <c r="B86" s="345">
        <v>1</v>
      </c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7"/>
      <c r="U86" s="348"/>
      <c r="V86" s="348"/>
      <c r="W86" s="327"/>
    </row>
    <row r="87" spans="2:23" x14ac:dyDescent="0.25">
      <c r="B87" s="345">
        <v>2</v>
      </c>
      <c r="C87" s="349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1"/>
      <c r="T87" s="347"/>
      <c r="U87" s="352"/>
      <c r="V87" s="353"/>
      <c r="W87" s="327"/>
    </row>
    <row r="88" spans="2:23" x14ac:dyDescent="0.25">
      <c r="B88" s="345">
        <v>3</v>
      </c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7"/>
      <c r="U88" s="354">
        <v>0</v>
      </c>
      <c r="V88" s="354"/>
      <c r="W88" s="327"/>
    </row>
    <row r="89" spans="2:23" x14ac:dyDescent="0.25">
      <c r="B89" s="355" t="s">
        <v>93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7"/>
      <c r="T89" s="358"/>
      <c r="U89" s="359">
        <f>U86+U87+U88</f>
        <v>0</v>
      </c>
      <c r="V89" s="360"/>
      <c r="W89" s="327"/>
    </row>
    <row r="90" spans="2:23" x14ac:dyDescent="0.25">
      <c r="B90" s="361" t="s">
        <v>94</v>
      </c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3"/>
      <c r="T90" s="364"/>
      <c r="U90" s="365">
        <f>U85-U89</f>
        <v>0</v>
      </c>
      <c r="V90" s="366"/>
      <c r="W90" s="327"/>
    </row>
    <row r="91" spans="2:23" x14ac:dyDescent="0.25">
      <c r="B91" s="367"/>
      <c r="C91" s="368" t="s">
        <v>95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7"/>
      <c r="U91" s="369"/>
      <c r="V91" s="369"/>
      <c r="W91" s="327"/>
    </row>
    <row r="92" spans="2:23" x14ac:dyDescent="0.25">
      <c r="B92" s="370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2"/>
      <c r="R92" s="372"/>
      <c r="S92" s="372"/>
      <c r="T92" s="373"/>
      <c r="U92" s="374"/>
      <c r="V92" s="374"/>
      <c r="W92" s="327"/>
    </row>
    <row r="93" spans="2:23" x14ac:dyDescent="0.25">
      <c r="B93" s="370"/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6"/>
      <c r="U93" s="377"/>
      <c r="V93" s="377"/>
      <c r="W93" s="327"/>
    </row>
    <row r="94" spans="2:23" x14ac:dyDescent="0.25">
      <c r="B94" s="370"/>
      <c r="C94" s="371" t="s">
        <v>96</v>
      </c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27"/>
    </row>
    <row r="95" spans="2:23" x14ac:dyDescent="0.25">
      <c r="B95" s="370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9"/>
      <c r="R95" s="379"/>
      <c r="S95" s="379"/>
      <c r="T95" s="376"/>
      <c r="U95" s="377"/>
      <c r="V95" s="377"/>
      <c r="W95" s="327"/>
    </row>
    <row r="96" spans="2:23" x14ac:dyDescent="0.25">
      <c r="B96" s="380"/>
      <c r="C96" s="371" t="s">
        <v>97</v>
      </c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81"/>
      <c r="R96" s="381"/>
      <c r="S96" s="381"/>
      <c r="T96" s="382"/>
      <c r="U96" s="383"/>
      <c r="V96" s="383"/>
      <c r="W96" s="338"/>
    </row>
    <row r="97" spans="2:23" x14ac:dyDescent="0.25">
      <c r="B97" s="380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84"/>
      <c r="R97" s="384"/>
      <c r="S97" s="384"/>
      <c r="T97" s="385"/>
      <c r="U97" s="383"/>
      <c r="V97" s="383"/>
      <c r="W97" s="338"/>
    </row>
    <row r="98" spans="2:23" x14ac:dyDescent="0.25">
      <c r="B98" s="386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87"/>
      <c r="R98" s="387"/>
      <c r="S98" s="387"/>
      <c r="T98" s="317"/>
      <c r="U98" s="383"/>
      <c r="V98" s="383"/>
      <c r="W98" s="338"/>
    </row>
    <row r="99" spans="2:23" x14ac:dyDescent="0.25">
      <c r="B99" s="386"/>
      <c r="C99" s="371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88"/>
      <c r="R99" s="388"/>
      <c r="S99" s="388"/>
      <c r="T99" s="389"/>
      <c r="U99" s="390"/>
      <c r="V99" s="390"/>
      <c r="W99" s="327"/>
    </row>
    <row r="100" spans="2:23" x14ac:dyDescent="0.25"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2"/>
      <c r="R100" s="392"/>
      <c r="S100" s="392"/>
      <c r="T100" s="393"/>
      <c r="U100" s="394"/>
      <c r="V100" s="394"/>
      <c r="W100" s="327"/>
    </row>
    <row r="101" spans="2:23" x14ac:dyDescent="0.25"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</row>
    <row r="102" spans="2:23" x14ac:dyDescent="0.25">
      <c r="B102" s="395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7"/>
      <c r="U102" s="398"/>
      <c r="V102" s="398"/>
      <c r="W102" s="398"/>
    </row>
    <row r="103" spans="2:23" x14ac:dyDescent="0.2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399"/>
      <c r="V103" s="399"/>
      <c r="W103" s="393"/>
    </row>
    <row r="104" spans="2:23" x14ac:dyDescent="0.2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400"/>
      <c r="V104" s="10"/>
      <c r="W104" s="393"/>
    </row>
    <row r="105" spans="2:23" x14ac:dyDescent="0.2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10"/>
      <c r="V105" s="10"/>
      <c r="W105" s="393"/>
    </row>
    <row r="106" spans="2:23" x14ac:dyDescent="0.25"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380"/>
      <c r="U106" s="402"/>
      <c r="V106" s="402"/>
      <c r="W106" s="393"/>
    </row>
    <row r="107" spans="2:23" x14ac:dyDescent="0.25"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4"/>
      <c r="U107" s="402"/>
      <c r="V107" s="402"/>
      <c r="W107" s="393"/>
    </row>
    <row r="108" spans="2:23" x14ac:dyDescent="0.25"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4"/>
      <c r="U108" s="402"/>
      <c r="V108" s="402"/>
      <c r="W108" s="393"/>
    </row>
    <row r="109" spans="2:23" x14ac:dyDescent="0.25">
      <c r="B109" s="405"/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406"/>
      <c r="U109" s="407"/>
      <c r="V109" s="407"/>
      <c r="W109" s="393"/>
    </row>
    <row r="110" spans="2:23" x14ac:dyDescent="0.25">
      <c r="B110" s="405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406"/>
      <c r="U110" s="390"/>
      <c r="V110" s="390"/>
      <c r="W110" s="393"/>
    </row>
    <row r="111" spans="2:23" x14ac:dyDescent="0.25"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4"/>
      <c r="U111" s="402"/>
      <c r="V111" s="402"/>
      <c r="W111" s="393"/>
    </row>
    <row r="112" spans="2:23" x14ac:dyDescent="0.25">
      <c r="B112" s="408"/>
      <c r="C112" s="408"/>
      <c r="D112" s="408"/>
      <c r="E112" s="408"/>
      <c r="F112" s="408"/>
      <c r="G112" s="408"/>
      <c r="H112" s="21"/>
      <c r="I112" s="21"/>
      <c r="J112" s="21"/>
      <c r="K112" s="21"/>
      <c r="L112" s="21"/>
      <c r="M112" s="21"/>
      <c r="N112" s="21"/>
      <c r="O112" s="21"/>
      <c r="P112" s="21"/>
      <c r="Q112" s="393"/>
      <c r="R112" s="393"/>
      <c r="S112" s="393"/>
      <c r="T112" s="393"/>
      <c r="U112" s="409"/>
      <c r="V112" s="409"/>
      <c r="W112" s="393"/>
    </row>
    <row r="113" spans="2:23" x14ac:dyDescent="0.25">
      <c r="B113" s="410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393"/>
    </row>
    <row r="114" spans="2:23" x14ac:dyDescent="0.25"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4"/>
      <c r="U114" s="383"/>
      <c r="V114" s="383"/>
      <c r="W114" s="393"/>
    </row>
    <row r="115" spans="2:23" x14ac:dyDescent="0.25"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4"/>
      <c r="U115" s="383"/>
      <c r="V115" s="383"/>
      <c r="W115" s="393"/>
    </row>
  </sheetData>
  <mergeCells count="328">
    <mergeCell ref="B114:S114"/>
    <mergeCell ref="U114:V114"/>
    <mergeCell ref="B115:S115"/>
    <mergeCell ref="U115:V115"/>
    <mergeCell ref="C110:S110"/>
    <mergeCell ref="U110:V110"/>
    <mergeCell ref="B111:S111"/>
    <mergeCell ref="U111:V111"/>
    <mergeCell ref="H112:P112"/>
    <mergeCell ref="B113:V113"/>
    <mergeCell ref="B107:S107"/>
    <mergeCell ref="U107:V107"/>
    <mergeCell ref="B108:S108"/>
    <mergeCell ref="U108:V108"/>
    <mergeCell ref="C109:S109"/>
    <mergeCell ref="U109:V109"/>
    <mergeCell ref="B101:W101"/>
    <mergeCell ref="B102:S102"/>
    <mergeCell ref="U102:W102"/>
    <mergeCell ref="U103:V103"/>
    <mergeCell ref="B106:S106"/>
    <mergeCell ref="U106:V106"/>
    <mergeCell ref="C99:P99"/>
    <mergeCell ref="Q99:S99"/>
    <mergeCell ref="U99:V99"/>
    <mergeCell ref="B100:P100"/>
    <mergeCell ref="Q100:S100"/>
    <mergeCell ref="U100:V100"/>
    <mergeCell ref="C97:P97"/>
    <mergeCell ref="Q97:S97"/>
    <mergeCell ref="U97:V97"/>
    <mergeCell ref="C98:P98"/>
    <mergeCell ref="Q98:S98"/>
    <mergeCell ref="U98:V98"/>
    <mergeCell ref="C94:V94"/>
    <mergeCell ref="Q95:S95"/>
    <mergeCell ref="U95:V95"/>
    <mergeCell ref="C96:P96"/>
    <mergeCell ref="Q96:S96"/>
    <mergeCell ref="U96:V96"/>
    <mergeCell ref="C91:T91"/>
    <mergeCell ref="U91:V91"/>
    <mergeCell ref="C92:P92"/>
    <mergeCell ref="Q92:S92"/>
    <mergeCell ref="U92:V92"/>
    <mergeCell ref="C93:S93"/>
    <mergeCell ref="U93:V93"/>
    <mergeCell ref="C88:S88"/>
    <mergeCell ref="U88:V88"/>
    <mergeCell ref="B89:S89"/>
    <mergeCell ref="U89:V89"/>
    <mergeCell ref="B90:S90"/>
    <mergeCell ref="U90:V90"/>
    <mergeCell ref="B85:S85"/>
    <mergeCell ref="U85:V85"/>
    <mergeCell ref="C86:S86"/>
    <mergeCell ref="U86:V86"/>
    <mergeCell ref="C87:S87"/>
    <mergeCell ref="U87:V87"/>
    <mergeCell ref="B81:T81"/>
    <mergeCell ref="U81:W81"/>
    <mergeCell ref="B82:V82"/>
    <mergeCell ref="B83:S83"/>
    <mergeCell ref="U83:V83"/>
    <mergeCell ref="B84:S84"/>
    <mergeCell ref="U84:V84"/>
    <mergeCell ref="C77:P77"/>
    <mergeCell ref="Q77:S77"/>
    <mergeCell ref="U77:V77"/>
    <mergeCell ref="C78:P78"/>
    <mergeCell ref="Q78:S78"/>
    <mergeCell ref="B79:P79"/>
    <mergeCell ref="Q79:S79"/>
    <mergeCell ref="U79:V79"/>
    <mergeCell ref="C75:P75"/>
    <mergeCell ref="Q75:S75"/>
    <mergeCell ref="U75:V75"/>
    <mergeCell ref="C76:P76"/>
    <mergeCell ref="Q76:S76"/>
    <mergeCell ref="U76:V76"/>
    <mergeCell ref="Q72:S72"/>
    <mergeCell ref="U72:V72"/>
    <mergeCell ref="C73:P73"/>
    <mergeCell ref="Q73:S73"/>
    <mergeCell ref="U73:V73"/>
    <mergeCell ref="C74:P74"/>
    <mergeCell ref="Q74:S74"/>
    <mergeCell ref="C69:P69"/>
    <mergeCell ref="Q69:S69"/>
    <mergeCell ref="C70:P70"/>
    <mergeCell ref="Q70:S70"/>
    <mergeCell ref="U70:V70"/>
    <mergeCell ref="C71:P71"/>
    <mergeCell ref="Q71:S71"/>
    <mergeCell ref="U71:V71"/>
    <mergeCell ref="C65:P65"/>
    <mergeCell ref="Q65:S65"/>
    <mergeCell ref="U65:V65"/>
    <mergeCell ref="Q67:S67"/>
    <mergeCell ref="U67:V67"/>
    <mergeCell ref="C68:P68"/>
    <mergeCell ref="Q68:S68"/>
    <mergeCell ref="U68:V68"/>
    <mergeCell ref="C62:P62"/>
    <mergeCell ref="Q62:S62"/>
    <mergeCell ref="U62:V62"/>
    <mergeCell ref="C63:P63"/>
    <mergeCell ref="U63:V63"/>
    <mergeCell ref="C64:P64"/>
    <mergeCell ref="C58:P58"/>
    <mergeCell ref="Q58:S58"/>
    <mergeCell ref="U58:V58"/>
    <mergeCell ref="C59:P59"/>
    <mergeCell ref="C60:P60"/>
    <mergeCell ref="C61:P61"/>
    <mergeCell ref="Q61:S61"/>
    <mergeCell ref="U61:V61"/>
    <mergeCell ref="C56:P56"/>
    <mergeCell ref="Q56:S56"/>
    <mergeCell ref="U56:V56"/>
    <mergeCell ref="C57:P57"/>
    <mergeCell ref="Q57:S57"/>
    <mergeCell ref="U57:V57"/>
    <mergeCell ref="C54:P54"/>
    <mergeCell ref="Q54:S54"/>
    <mergeCell ref="U54:V54"/>
    <mergeCell ref="C55:P55"/>
    <mergeCell ref="Q55:S55"/>
    <mergeCell ref="U55:V55"/>
    <mergeCell ref="C52:P52"/>
    <mergeCell ref="Q52:S52"/>
    <mergeCell ref="U52:V52"/>
    <mergeCell ref="C53:P53"/>
    <mergeCell ref="Q53:S53"/>
    <mergeCell ref="U53:V53"/>
    <mergeCell ref="C48:P48"/>
    <mergeCell ref="Q48:S48"/>
    <mergeCell ref="U48:V48"/>
    <mergeCell ref="C49:P49"/>
    <mergeCell ref="C50:P50"/>
    <mergeCell ref="C51:P51"/>
    <mergeCell ref="Q51:S51"/>
    <mergeCell ref="U51:V51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r:id="rId1"/>
  <rowBreaks count="1" manualBreakCount="1">
    <brk id="101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Целинн.35А(20)</vt:lpstr>
      <vt:lpstr>'Целинн.35А(20)'!Область_печати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2021-03-27T17:42:03Z</dcterms:created>
  <dcterms:modified xsi:type="dcterms:W3CDTF">2021-03-27T17:42:03Z</dcterms:modified>
</cp:coreProperties>
</file>